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19425" windowHeight="10305"/>
  </bookViews>
  <sheets>
    <sheet name="TAURON" sheetId="7" r:id="rId1"/>
    <sheet name="ceny par. dystr." sheetId="8" r:id="rId2"/>
  </sheets>
  <calcPr calcId="125725"/>
</workbook>
</file>

<file path=xl/calcChain.xml><?xml version="1.0" encoding="utf-8"?>
<calcChain xmlns="http://schemas.openxmlformats.org/spreadsheetml/2006/main">
  <c r="E7" i="8"/>
  <c r="D7"/>
  <c r="C7"/>
  <c r="B7"/>
  <c r="E6"/>
  <c r="E8"/>
  <c r="AO20" i="7"/>
  <c r="AO37"/>
  <c r="AO36"/>
  <c r="AO35"/>
  <c r="AO30"/>
  <c r="AO29"/>
  <c r="AO27"/>
  <c r="AO26"/>
  <c r="AO21"/>
  <c r="AO19"/>
  <c r="AO17"/>
  <c r="AO16"/>
  <c r="AO15"/>
  <c r="AO14"/>
  <c r="AO11"/>
  <c r="AO10"/>
  <c r="AO38"/>
  <c r="AO25"/>
  <c r="AO34"/>
  <c r="AO33"/>
  <c r="AO32"/>
  <c r="AO31"/>
  <c r="AO28"/>
  <c r="AO24"/>
  <c r="AO23"/>
  <c r="AO18"/>
  <c r="AO13"/>
  <c r="AO12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U38" l="1"/>
  <c r="AU37"/>
  <c r="AV37" s="1"/>
  <c r="AU36"/>
  <c r="AV36" s="1"/>
  <c r="AU35"/>
  <c r="AU34"/>
  <c r="AV34" s="1"/>
  <c r="AU33"/>
  <c r="AU32"/>
  <c r="AU31"/>
  <c r="AU30"/>
  <c r="AU29"/>
  <c r="AU28"/>
  <c r="AV28" s="1"/>
  <c r="AU27"/>
  <c r="AU26"/>
  <c r="AV26" s="1"/>
  <c r="AU25"/>
  <c r="AU24"/>
  <c r="AU23"/>
  <c r="AU22"/>
  <c r="AV22" s="1"/>
  <c r="AU21"/>
  <c r="AU20"/>
  <c r="AV20" s="1"/>
  <c r="AU19"/>
  <c r="AU18"/>
  <c r="AV18" s="1"/>
  <c r="AU17"/>
  <c r="AU16"/>
  <c r="AU15"/>
  <c r="AU14"/>
  <c r="AU13"/>
  <c r="AU12"/>
  <c r="AU11"/>
  <c r="AU10"/>
  <c r="AU9"/>
  <c r="AU8"/>
  <c r="AU7"/>
  <c r="AV14" l="1"/>
  <c r="AV30"/>
  <c r="AV32"/>
  <c r="AV21"/>
  <c r="AV23"/>
  <c r="AV25"/>
  <c r="AV7"/>
  <c r="AV29"/>
  <c r="AV13"/>
  <c r="AV17"/>
  <c r="AV16"/>
  <c r="AV31"/>
  <c r="AV15"/>
  <c r="AV27"/>
  <c r="AV33"/>
  <c r="AV24"/>
  <c r="AV12"/>
  <c r="AV10"/>
  <c r="AV19"/>
  <c r="AV35"/>
  <c r="AV8"/>
  <c r="AV9"/>
  <c r="AV11"/>
  <c r="AV38"/>
</calcChain>
</file>

<file path=xl/comments1.xml><?xml version="1.0" encoding="utf-8"?>
<comments xmlns="http://schemas.openxmlformats.org/spreadsheetml/2006/main">
  <authors>
    <author>umpako09</author>
  </authors>
  <commentList>
    <comment ref="AN33" authorId="0">
      <text>
        <r>
          <rPr>
            <b/>
            <sz val="9"/>
            <color indexed="81"/>
            <rFont val="Tahoma"/>
            <family val="2"/>
            <charset val="238"/>
          </rPr>
          <t>umpako09: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<sst xmlns="http://schemas.openxmlformats.org/spreadsheetml/2006/main" count="1092" uniqueCount="289">
  <si>
    <t>Zamawiający/ Nabywca</t>
  </si>
  <si>
    <t>Numer PPE</t>
  </si>
  <si>
    <t>Taryfa dystrybucyjna</t>
  </si>
  <si>
    <t>Profil - planowane zużycie roczne</t>
  </si>
  <si>
    <t>Nazwa</t>
  </si>
  <si>
    <t>Kod</t>
  </si>
  <si>
    <t>Poczta</t>
  </si>
  <si>
    <t>Miejscowość</t>
  </si>
  <si>
    <t>Adres</t>
  </si>
  <si>
    <t>NIP</t>
  </si>
  <si>
    <t>Ulica</t>
  </si>
  <si>
    <t>Nr lokalu</t>
  </si>
  <si>
    <t>C11</t>
  </si>
  <si>
    <t>Nr licznika</t>
  </si>
  <si>
    <t xml:space="preserve">Kod pocztowy
</t>
  </si>
  <si>
    <t xml:space="preserve">Kod pocztowy
 </t>
  </si>
  <si>
    <t xml:space="preserve">Nazwa </t>
  </si>
  <si>
    <t xml:space="preserve">Poczta </t>
  </si>
  <si>
    <t>Nazwa ppe</t>
  </si>
  <si>
    <t>Moc umowna         kW</t>
  </si>
  <si>
    <t>2</t>
  </si>
  <si>
    <t>Odbiorca/Adresat faktury</t>
  </si>
  <si>
    <t>G11</t>
  </si>
  <si>
    <t>I strefa kWh</t>
  </si>
  <si>
    <t>II strefa kWh</t>
  </si>
  <si>
    <t>III strefa kWh</t>
  </si>
  <si>
    <t>IV strefa kWh</t>
  </si>
  <si>
    <t>Suma     kWh</t>
  </si>
  <si>
    <t>Dane PPE</t>
  </si>
  <si>
    <t>Nr posesji</t>
  </si>
  <si>
    <t>27</t>
  </si>
  <si>
    <t>5</t>
  </si>
  <si>
    <t>4</t>
  </si>
  <si>
    <t>3</t>
  </si>
  <si>
    <t>7</t>
  </si>
  <si>
    <t>1</t>
  </si>
  <si>
    <t>17</t>
  </si>
  <si>
    <t>18</t>
  </si>
  <si>
    <t>9</t>
  </si>
  <si>
    <t>16</t>
  </si>
  <si>
    <t>6</t>
  </si>
  <si>
    <t>28</t>
  </si>
  <si>
    <t>13</t>
  </si>
  <si>
    <t>8</t>
  </si>
  <si>
    <t>14</t>
  </si>
  <si>
    <t>26</t>
  </si>
  <si>
    <t>C21</t>
  </si>
  <si>
    <t>Cena jednostkowa opłaty abonamentowej [zł/mc]</t>
  </si>
  <si>
    <t>Cena jednostkowa opłaty przejściowej [zł/kW/mc]</t>
  </si>
  <si>
    <t>Cena jednostkowa składnika stałego stawki sieciowej [zł/kW/mc]</t>
  </si>
  <si>
    <t>Cena jednostkowa opłaty OZE [zł/kWh]</t>
  </si>
  <si>
    <t>Cena jednostkowa stawki opłaty jakościowej [zł/kWh]</t>
  </si>
  <si>
    <t>Cena jednostkowa stawki opłaty kogeneracyjnej  [zł/kWh]</t>
  </si>
  <si>
    <t>Lp.</t>
  </si>
  <si>
    <t>10</t>
  </si>
  <si>
    <t>ID firmy</t>
  </si>
  <si>
    <t>LP firmy</t>
  </si>
  <si>
    <t>Suma     MWh</t>
  </si>
  <si>
    <t>39</t>
  </si>
  <si>
    <t>29</t>
  </si>
  <si>
    <t>5a</t>
  </si>
  <si>
    <t>Moc instalacji wytwórczej</t>
  </si>
  <si>
    <t/>
  </si>
  <si>
    <t>Centrum Kultury Agora</t>
  </si>
  <si>
    <t>51-111</t>
  </si>
  <si>
    <t>Wrocław</t>
  </si>
  <si>
    <t xml:space="preserve">Serbska </t>
  </si>
  <si>
    <t>Gmina Wrocław</t>
  </si>
  <si>
    <t>50-141</t>
  </si>
  <si>
    <t>pl.Nowy Targ</t>
  </si>
  <si>
    <t>1-8</t>
  </si>
  <si>
    <t>pl. Nowy Targ</t>
  </si>
  <si>
    <t>Ekosystem Sp. z o.o.</t>
  </si>
  <si>
    <t>53-633</t>
  </si>
  <si>
    <t>ul. Kazimierza Michalczyka</t>
  </si>
  <si>
    <t>Wrocławski Teatr Współczesny im. Marii i Edmunda Wiercińskich</t>
  </si>
  <si>
    <t>50-132</t>
  </si>
  <si>
    <t>ul Rzeźnicza</t>
  </si>
  <si>
    <t>Serbska</t>
  </si>
  <si>
    <t>Urząd Miejski Wrocławia</t>
  </si>
  <si>
    <t>Liceum Ogólnokształacące nr VII im. K.K. Baczyńskiego</t>
  </si>
  <si>
    <t>53-410</t>
  </si>
  <si>
    <t>Krucza</t>
  </si>
  <si>
    <t>Przedszkole Nr 108 we Wrocławiu</t>
  </si>
  <si>
    <t>53-312</t>
  </si>
  <si>
    <t>Drukarska</t>
  </si>
  <si>
    <t>8a</t>
  </si>
  <si>
    <t xml:space="preserve">Przedszkole nr 121 "zielone Przedszkole" </t>
  </si>
  <si>
    <t>51-621</t>
  </si>
  <si>
    <t>Tramwajowa</t>
  </si>
  <si>
    <t>Przedszkole nr 10 Przedszkole na każdą pogodę</t>
  </si>
  <si>
    <t>54-060</t>
  </si>
  <si>
    <t>Piotrkowska</t>
  </si>
  <si>
    <t>Zespół szkolno-przedszkolny nr 14</t>
  </si>
  <si>
    <t>54-031</t>
  </si>
  <si>
    <t>Częstochowska</t>
  </si>
  <si>
    <t>Przedszkole nr 56 "Niezapominajka"</t>
  </si>
  <si>
    <t>52-314</t>
  </si>
  <si>
    <t xml:space="preserve">Wałbrzyska </t>
  </si>
  <si>
    <t>2A</t>
  </si>
  <si>
    <t>52-311</t>
  </si>
  <si>
    <t>Dożynkowa</t>
  </si>
  <si>
    <t>6A</t>
  </si>
  <si>
    <t>Przedszkole nr 66 Bajkolandia</t>
  </si>
  <si>
    <t>54-004</t>
  </si>
  <si>
    <t xml:space="preserve">Łączna </t>
  </si>
  <si>
    <t>1 do 5</t>
  </si>
  <si>
    <t>Szkoła Podstawowa Nr 96</t>
  </si>
  <si>
    <t>50-425</t>
  </si>
  <si>
    <t xml:space="preserve">Krakowska </t>
  </si>
  <si>
    <t xml:space="preserve">Szkoła Podstawowa nr 99 im. T. Kosiuszki </t>
  </si>
  <si>
    <t>52-026</t>
  </si>
  <si>
    <t>Głubczycka</t>
  </si>
  <si>
    <t>Szkoła Podstawowa nr 108 we Wrocławiu</t>
  </si>
  <si>
    <t>50-254</t>
  </si>
  <si>
    <t>Bolesława Chrobrego</t>
  </si>
  <si>
    <t>Szkoła Podstawowa nr 118</t>
  </si>
  <si>
    <t>54-130</t>
  </si>
  <si>
    <t xml:space="preserve">Bulwar Ikara </t>
  </si>
  <si>
    <t>Wrocławskie Centrum Opieki i Wychowania</t>
  </si>
  <si>
    <t>50-553</t>
  </si>
  <si>
    <t>Borowska</t>
  </si>
  <si>
    <t>181-187</t>
  </si>
  <si>
    <t>51-180</t>
  </si>
  <si>
    <t>Kamieńskiego</t>
  </si>
  <si>
    <t>Zespół Szkolno-Przedszkolny nr 5</t>
  </si>
  <si>
    <t>51-004</t>
  </si>
  <si>
    <t>Osobowicka</t>
  </si>
  <si>
    <t>Zespół szkolno-Przedszkolny nr 20</t>
  </si>
  <si>
    <t>54-061</t>
  </si>
  <si>
    <t xml:space="preserve">Karpnicka </t>
  </si>
  <si>
    <t>Zespół Szkolno-Przedszkolny Nr 25 Wrocław</t>
  </si>
  <si>
    <t>52-235</t>
  </si>
  <si>
    <t>Asfaltowa</t>
  </si>
  <si>
    <t>Wrocławski Zespół Żłobków</t>
  </si>
  <si>
    <t>53-609</t>
  </si>
  <si>
    <t>Fabryczna</t>
  </si>
  <si>
    <t>Sportowa Szkoła Podstawowa nr 72</t>
  </si>
  <si>
    <t>53-335</t>
  </si>
  <si>
    <t>Trwała</t>
  </si>
  <si>
    <t>17-19</t>
  </si>
  <si>
    <t>Zespół Szkolno-Przedszkolny nr 19</t>
  </si>
  <si>
    <t>53-135</t>
  </si>
  <si>
    <t>Januszowicka</t>
  </si>
  <si>
    <t>35-37</t>
  </si>
  <si>
    <t>Przedszkole nr 91 Nasz Domek</t>
  </si>
  <si>
    <t>53-416</t>
  </si>
  <si>
    <t>Zaporoska</t>
  </si>
  <si>
    <t>52a</t>
  </si>
  <si>
    <t>Budyenk użyteczności publicznej - urząd miasta - 0779/17</t>
  </si>
  <si>
    <t>SALA GIMNASTYCZNA VII LO</t>
  </si>
  <si>
    <t>Przedszkole Nr 108</t>
  </si>
  <si>
    <t>Przedszkole nr 121</t>
  </si>
  <si>
    <t>Przedszkole nr 24</t>
  </si>
  <si>
    <t>DUZA Niezapominajka</t>
  </si>
  <si>
    <t>WIELKA Niezapominajka</t>
  </si>
  <si>
    <t>Przedszkole nr 66</t>
  </si>
  <si>
    <t>Szkoła Podstawowa nr 99</t>
  </si>
  <si>
    <t>Szkoła Podstawowa nr 108</t>
  </si>
  <si>
    <t>Dom dziecka</t>
  </si>
  <si>
    <t xml:space="preserve"> ZSP 20</t>
  </si>
  <si>
    <t>Publiczny Zespół Szkolno-Przedszkolny</t>
  </si>
  <si>
    <t>Żłobek nr 2</t>
  </si>
  <si>
    <t>Żłobek nr 3</t>
  </si>
  <si>
    <t>Żłobek nr 5</t>
  </si>
  <si>
    <t>Żłobek nr 7</t>
  </si>
  <si>
    <t>Żłobek nr 13</t>
  </si>
  <si>
    <t>Żłobek nr 16</t>
  </si>
  <si>
    <t>Żłobek nr 17</t>
  </si>
  <si>
    <t>Sportowa Szkoła Podstawowa</t>
  </si>
  <si>
    <t>Szkoła  Podsatwowa nr 47</t>
  </si>
  <si>
    <t>Przedszkole nr 19</t>
  </si>
  <si>
    <t>Punkt selektywnej zbiórki odpadów komunalnych</t>
  </si>
  <si>
    <t>Teatr</t>
  </si>
  <si>
    <t>50-502</t>
  </si>
  <si>
    <t>Hubska</t>
  </si>
  <si>
    <t>8-16</t>
  </si>
  <si>
    <t>54-047</t>
  </si>
  <si>
    <t>54-030</t>
  </si>
  <si>
    <t xml:space="preserve">Dębicka </t>
  </si>
  <si>
    <t>Wałbrzyska</t>
  </si>
  <si>
    <t xml:space="preserve">Dożynkowa </t>
  </si>
  <si>
    <t>1  do 5</t>
  </si>
  <si>
    <t>Krakowska</t>
  </si>
  <si>
    <t>53-026</t>
  </si>
  <si>
    <t>Bolesława Chrobrewgo</t>
  </si>
  <si>
    <t>Karpnicka</t>
  </si>
  <si>
    <t>54-438</t>
  </si>
  <si>
    <t xml:space="preserve">Zemska </t>
  </si>
  <si>
    <t>54-234</t>
  </si>
  <si>
    <t>Białowieska</t>
  </si>
  <si>
    <t>54-142</t>
  </si>
  <si>
    <t xml:space="preserve">Dokerska </t>
  </si>
  <si>
    <t>53-311</t>
  </si>
  <si>
    <t>50-550</t>
  </si>
  <si>
    <t>Wieczysta</t>
  </si>
  <si>
    <t>52-130</t>
  </si>
  <si>
    <t>Sygnałowa</t>
  </si>
  <si>
    <t>51-168</t>
  </si>
  <si>
    <t>Sołtysowicka</t>
  </si>
  <si>
    <t>29j</t>
  </si>
  <si>
    <t>35/37</t>
  </si>
  <si>
    <t>Kutnowska</t>
  </si>
  <si>
    <t>52A</t>
  </si>
  <si>
    <t>54-405</t>
  </si>
  <si>
    <t>ul. Szwajcarska</t>
  </si>
  <si>
    <t>590322415101630387</t>
  </si>
  <si>
    <t>590322415103310294</t>
  </si>
  <si>
    <t>590322415101242498</t>
  </si>
  <si>
    <t>A321888082764</t>
  </si>
  <si>
    <t>590322415102573430</t>
  </si>
  <si>
    <t>311600054514</t>
  </si>
  <si>
    <t>590322415103356926</t>
  </si>
  <si>
    <t>590322415101292240</t>
  </si>
  <si>
    <t>590322415104326058</t>
  </si>
  <si>
    <t>590322415102065614</t>
  </si>
  <si>
    <t>32608130</t>
  </si>
  <si>
    <t>590322415100996095</t>
  </si>
  <si>
    <t>03373257</t>
  </si>
  <si>
    <t>590322415102122577</t>
  </si>
  <si>
    <t>590322415101547715</t>
  </si>
  <si>
    <t>N511600001374</t>
  </si>
  <si>
    <t>590322415102434786</t>
  </si>
  <si>
    <t>590322415103803048</t>
  </si>
  <si>
    <t>311500017141</t>
  </si>
  <si>
    <t>590322415101965250</t>
  </si>
  <si>
    <t>590322415102948009</t>
  </si>
  <si>
    <t>N311900127059</t>
  </si>
  <si>
    <t>590322415100492771</t>
  </si>
  <si>
    <t>N311600053160</t>
  </si>
  <si>
    <t>590322415104383495</t>
  </si>
  <si>
    <t>N311600052118</t>
  </si>
  <si>
    <t>590322415102249625</t>
  </si>
  <si>
    <t>590322415104705143</t>
  </si>
  <si>
    <t>590322415101478927</t>
  </si>
  <si>
    <t>590322415103911101</t>
  </si>
  <si>
    <t>590322415101896318</t>
  </si>
  <si>
    <t>590322415100017684</t>
  </si>
  <si>
    <t>590322415102769697</t>
  </si>
  <si>
    <t>590322415104159052</t>
  </si>
  <si>
    <t>590322415104595706</t>
  </si>
  <si>
    <t>590322415102531591</t>
  </si>
  <si>
    <t>590322415102193706</t>
  </si>
  <si>
    <t>03278742</t>
  </si>
  <si>
    <t>590322415103856730</t>
  </si>
  <si>
    <t>311686043246</t>
  </si>
  <si>
    <t>590322415101658770</t>
  </si>
  <si>
    <t>A311786056824</t>
  </si>
  <si>
    <t>590322415102621544</t>
  </si>
  <si>
    <t>N312400042269</t>
  </si>
  <si>
    <t>590322415101052912</t>
  </si>
  <si>
    <t>Prosument</t>
  </si>
  <si>
    <t>Wytwórca</t>
  </si>
  <si>
    <t>Umowa rozliczania instalacji wytwórczej</t>
  </si>
  <si>
    <t>net-billing</t>
  </si>
  <si>
    <t>net-metering</t>
  </si>
  <si>
    <t>Sposób rozliczania produkcji energii elektrycznej z OZE</t>
  </si>
  <si>
    <t>OSD</t>
  </si>
  <si>
    <t>Obecny sprzedawca</t>
  </si>
  <si>
    <t>TAURON Dystrybucja SA</t>
  </si>
  <si>
    <t>TAURON Sprzedaż sp. z o.o.</t>
  </si>
  <si>
    <t>Indywidualna</t>
  </si>
  <si>
    <t>indywidualna</t>
  </si>
  <si>
    <t>indywidualna/dokument papierowy/poczta</t>
  </si>
  <si>
    <t>papierowa</t>
  </si>
  <si>
    <t>papierowo/ mailowo</t>
  </si>
  <si>
    <t>elektronicznie</t>
  </si>
  <si>
    <t>Sposób wystawiania faktur</t>
  </si>
  <si>
    <t>Czy ma umowę z kompleksową (UK) ?</t>
  </si>
  <si>
    <t>Czy ma wyodrębnioną umowę z OSD?</t>
  </si>
  <si>
    <t xml:space="preserve">Wypowiedzenie dotychczasowej US/UK </t>
  </si>
  <si>
    <t>Doprowadzenie do zawarcia UD</t>
  </si>
  <si>
    <t xml:space="preserve"> Zawarcie UD </t>
  </si>
  <si>
    <t xml:space="preserve">Przeprowadzenie procesu ZS </t>
  </si>
  <si>
    <t>Data wejścia ceny w życie</t>
  </si>
  <si>
    <t>tak</t>
  </si>
  <si>
    <t>nie</t>
  </si>
  <si>
    <t>wniosek</t>
  </si>
  <si>
    <t>wniosek (zawarcie obowiazującej aktualnie UK)</t>
  </si>
  <si>
    <t>01.01.2025</t>
  </si>
  <si>
    <t>wniosel</t>
  </si>
  <si>
    <t>B21</t>
  </si>
  <si>
    <t>Cena/Grupa taryfowa</t>
  </si>
  <si>
    <t>Cena jednostkowa składnika zmiennego stawki sieciowej  [zł/kWh]       S1</t>
  </si>
  <si>
    <t>Cena jednostkowa opłaty mocowej [zł/mc] G, C1x do 16 kW</t>
  </si>
  <si>
    <t>Cena jednostkowa opłaty mocowej  [zł/kWh]  C1x 16 kW i więcej, C21, B21</t>
  </si>
  <si>
    <t>Typ zawarcia UD [na wniosek          /na oświadczenie]</t>
  </si>
  <si>
    <t>ul. K. Michalczyka</t>
  </si>
  <si>
    <t>Załącznik nr 18 do SWZ– Zestawienie odbiorców, obiektów i punktów poboru energii dla części 2 zamówienia - obiekty z instalacją wytwórczą wykorzystującą OZE</t>
  </si>
</sst>
</file>

<file path=xl/styles.xml><?xml version="1.0" encoding="utf-8"?>
<styleSheet xmlns="http://schemas.openxmlformats.org/spreadsheetml/2006/main">
  <numFmts count="4">
    <numFmt numFmtId="44" formatCode="_-* #,##0.00\ &quot;zł&quot;_-;\-* #,##0.00\ &quot;zł&quot;_-;_-* &quot;-&quot;??\ &quot;zł&quot;_-;_-@_-"/>
    <numFmt numFmtId="164" formatCode="[$-415]General"/>
    <numFmt numFmtId="165" formatCode="#,##0.00&quot; &quot;[$zł-415];[Red]&quot;-&quot;#,##0.00&quot; &quot;[$zł-415]"/>
    <numFmt numFmtId="166" formatCode="0.000"/>
  </numFmts>
  <fonts count="19">
    <font>
      <sz val="11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Arial Nova Cond Light"/>
      <family val="2"/>
    </font>
    <font>
      <sz val="9"/>
      <color theme="1"/>
      <name val="Arial Nova Cond Light"/>
      <family val="2"/>
    </font>
    <font>
      <sz val="9"/>
      <name val="Arial Nova Cond Light"/>
      <family val="2"/>
    </font>
    <font>
      <b/>
      <i/>
      <sz val="11"/>
      <name val="Arial Nova Cond Light"/>
      <family val="2"/>
    </font>
    <font>
      <b/>
      <sz val="11"/>
      <name val="Arial Nova Cond Light"/>
      <family val="2"/>
    </font>
    <font>
      <sz val="11"/>
      <color indexed="8"/>
      <name val="Arial Nova Cond Light"/>
      <family val="2"/>
    </font>
    <font>
      <sz val="11"/>
      <name val="Arial Nova Cond Light"/>
      <family val="2"/>
    </font>
    <font>
      <sz val="11"/>
      <color rgb="FFFF0000"/>
      <name val="Arial Nova Cond Light"/>
      <family val="2"/>
    </font>
    <font>
      <b/>
      <sz val="11"/>
      <color indexed="8"/>
      <name val="Arial Nova Cond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4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164" fontId="4" fillId="0" borderId="0"/>
    <xf numFmtId="164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2" fillId="0" borderId="0"/>
    <xf numFmtId="0" fontId="3" fillId="0" borderId="0"/>
    <xf numFmtId="164" fontId="6" fillId="0" borderId="0"/>
    <xf numFmtId="0" fontId="7" fillId="0" borderId="0"/>
    <xf numFmtId="165" fontId="7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11" fillId="0" borderId="0" xfId="0" applyFont="1"/>
    <xf numFmtId="0" fontId="12" fillId="0" borderId="1" xfId="0" applyFont="1" applyBorder="1" applyAlignment="1">
      <alignment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0" fontId="10" fillId="0" borderId="1" xfId="0" applyFont="1" applyBorder="1"/>
    <xf numFmtId="0" fontId="10" fillId="0" borderId="1" xfId="0" applyFont="1" applyBorder="1" applyAlignment="1">
      <alignment horizontal="center"/>
    </xf>
    <xf numFmtId="0" fontId="15" fillId="0" borderId="0" xfId="1" applyNumberFormat="1" applyFont="1"/>
    <xf numFmtId="0" fontId="15" fillId="0" borderId="0" xfId="1" applyNumberFormat="1" applyFont="1" applyAlignment="1">
      <alignment horizontal="center"/>
    </xf>
    <xf numFmtId="0" fontId="15" fillId="0" borderId="0" xfId="1" applyNumberFormat="1" applyFont="1" applyAlignment="1">
      <alignment horizontal="right"/>
    </xf>
    <xf numFmtId="0" fontId="16" fillId="0" borderId="0" xfId="1" applyNumberFormat="1" applyFont="1"/>
    <xf numFmtId="0" fontId="10" fillId="0" borderId="1" xfId="0" applyFont="1" applyBorder="1" applyAlignment="1">
      <alignment horizontal="left"/>
    </xf>
    <xf numFmtId="0" fontId="16" fillId="0" borderId="1" xfId="0" applyFont="1" applyBorder="1"/>
    <xf numFmtId="49" fontId="10" fillId="0" borderId="1" xfId="0" applyNumberFormat="1" applyFont="1" applyBorder="1" applyAlignment="1">
      <alignment horizontal="left"/>
    </xf>
    <xf numFmtId="14" fontId="10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right"/>
    </xf>
    <xf numFmtId="0" fontId="16" fillId="0" borderId="1" xfId="1" applyNumberFormat="1" applyFont="1" applyBorder="1"/>
    <xf numFmtId="166" fontId="16" fillId="0" borderId="1" xfId="1" applyNumberFormat="1" applyFont="1" applyBorder="1"/>
    <xf numFmtId="0" fontId="10" fillId="0" borderId="1" xfId="0" applyFont="1" applyBorder="1" applyAlignment="1">
      <alignment horizontal="left" wrapText="1"/>
    </xf>
    <xf numFmtId="49" fontId="16" fillId="0" borderId="1" xfId="0" applyNumberFormat="1" applyFont="1" applyBorder="1" applyAlignment="1">
      <alignment horizontal="left"/>
    </xf>
    <xf numFmtId="14" fontId="16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49" fontId="10" fillId="2" borderId="1" xfId="0" applyNumberFormat="1" applyFont="1" applyFill="1" applyBorder="1" applyAlignment="1">
      <alignment horizontal="left" vertical="center"/>
    </xf>
    <xf numFmtId="1" fontId="10" fillId="2" borderId="1" xfId="0" applyNumberFormat="1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right" vertical="center" wrapText="1"/>
    </xf>
    <xf numFmtId="1" fontId="16" fillId="0" borderId="1" xfId="0" applyNumberFormat="1" applyFont="1" applyBorder="1" applyAlignment="1">
      <alignment horizontal="right"/>
    </xf>
    <xf numFmtId="0" fontId="14" fillId="0" borderId="1" xfId="0" applyFont="1" applyBorder="1"/>
    <xf numFmtId="49" fontId="10" fillId="0" borderId="1" xfId="0" applyNumberFormat="1" applyFont="1" applyBorder="1" applyAlignment="1">
      <alignment horizontal="center"/>
    </xf>
    <xf numFmtId="0" fontId="14" fillId="0" borderId="0" xfId="1" applyNumberFormat="1" applyFont="1"/>
    <xf numFmtId="49" fontId="16" fillId="2" borderId="1" xfId="0" applyNumberFormat="1" applyFont="1" applyFill="1" applyBorder="1" applyAlignment="1">
      <alignment horizontal="left"/>
    </xf>
    <xf numFmtId="0" fontId="10" fillId="0" borderId="1" xfId="0" applyFont="1" applyBorder="1" applyAlignment="1">
      <alignment horizontal="right"/>
    </xf>
    <xf numFmtId="2" fontId="10" fillId="0" borderId="1" xfId="0" applyNumberFormat="1" applyFont="1" applyBorder="1" applyAlignment="1">
      <alignment horizontal="center"/>
    </xf>
    <xf numFmtId="0" fontId="16" fillId="0" borderId="0" xfId="0" applyFont="1"/>
    <xf numFmtId="0" fontId="17" fillId="0" borderId="1" xfId="0" applyFont="1" applyBorder="1" applyAlignment="1">
      <alignment horizontal="left"/>
    </xf>
    <xf numFmtId="49" fontId="10" fillId="0" borderId="1" xfId="0" applyNumberFormat="1" applyFont="1" applyBorder="1"/>
    <xf numFmtId="49" fontId="10" fillId="0" borderId="1" xfId="0" applyNumberFormat="1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right"/>
    </xf>
    <xf numFmtId="0" fontId="10" fillId="0" borderId="4" xfId="0" applyFont="1" applyBorder="1" applyAlignment="1">
      <alignment horizontal="left"/>
    </xf>
    <xf numFmtId="0" fontId="18" fillId="0" borderId="0" xfId="1" applyNumberFormat="1" applyFont="1"/>
    <xf numFmtId="0" fontId="0" fillId="0" borderId="0" xfId="0" applyAlignment="1">
      <alignment horizontal="left"/>
    </xf>
    <xf numFmtId="0" fontId="15" fillId="0" borderId="0" xfId="1" applyNumberFormat="1" applyFont="1" applyAlignment="1">
      <alignment horizontal="left"/>
    </xf>
    <xf numFmtId="0" fontId="16" fillId="0" borderId="0" xfId="1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44" fontId="14" fillId="0" borderId="0" xfId="10" applyFont="1" applyBorder="1" applyAlignment="1">
      <alignment horizontal="left"/>
    </xf>
    <xf numFmtId="0" fontId="0" fillId="0" borderId="5" xfId="0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5" fillId="0" borderId="0" xfId="1" applyNumberFormat="1" applyFont="1" applyAlignment="1">
      <alignment horizontal="center" vertical="center"/>
    </xf>
    <xf numFmtId="0" fontId="15" fillId="4" borderId="1" xfId="1" applyNumberFormat="1" applyFont="1" applyFill="1" applyBorder="1" applyAlignment="1">
      <alignment horizontal="center" vertical="center" wrapText="1"/>
    </xf>
    <xf numFmtId="0" fontId="15" fillId="2" borderId="0" xfId="1" applyNumberFormat="1" applyFont="1" applyFill="1"/>
    <xf numFmtId="0" fontId="15" fillId="5" borderId="1" xfId="1" applyNumberFormat="1" applyFont="1" applyFill="1" applyBorder="1" applyAlignment="1">
      <alignment horizontal="center" vertical="center" wrapText="1"/>
    </xf>
    <xf numFmtId="0" fontId="16" fillId="4" borderId="1" xfId="1" applyNumberFormat="1" applyFont="1" applyFill="1" applyBorder="1" applyAlignment="1">
      <alignment horizontal="center" vertical="center" wrapText="1"/>
    </xf>
    <xf numFmtId="0" fontId="15" fillId="2" borderId="0" xfId="1" applyNumberFormat="1" applyFont="1" applyFill="1" applyAlignment="1">
      <alignment vertical="center"/>
    </xf>
    <xf numFmtId="0" fontId="15" fillId="4" borderId="1" xfId="1" applyNumberFormat="1" applyFont="1" applyFill="1" applyBorder="1" applyAlignment="1">
      <alignment horizontal="center" vertical="center" wrapText="1"/>
    </xf>
    <xf numFmtId="0" fontId="15" fillId="3" borderId="1" xfId="1" applyNumberFormat="1" applyFont="1" applyFill="1" applyBorder="1" applyAlignment="1">
      <alignment horizontal="center" vertical="center" wrapText="1"/>
    </xf>
    <xf numFmtId="0" fontId="15" fillId="5" borderId="2" xfId="1" applyNumberFormat="1" applyFont="1" applyFill="1" applyBorder="1" applyAlignment="1">
      <alignment horizontal="center" vertical="center"/>
    </xf>
    <xf numFmtId="0" fontId="15" fillId="5" borderId="3" xfId="1" applyNumberFormat="1" applyFont="1" applyFill="1" applyBorder="1" applyAlignment="1">
      <alignment horizontal="center" vertical="center"/>
    </xf>
    <xf numFmtId="0" fontId="15" fillId="5" borderId="4" xfId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</cellXfs>
  <cellStyles count="11">
    <cellStyle name="Excel Built-in Normal" xfId="1"/>
    <cellStyle name="Excel Built-in Normal 1" xfId="2"/>
    <cellStyle name="Heading" xfId="3"/>
    <cellStyle name="Heading1" xfId="4"/>
    <cellStyle name="Normalny" xfId="0" builtinId="0" customBuiltin="1"/>
    <cellStyle name="Normalny 2" xfId="5"/>
    <cellStyle name="Normalny 3" xfId="6"/>
    <cellStyle name="Normalny 4" xfId="7"/>
    <cellStyle name="Result" xfId="8"/>
    <cellStyle name="Result2" xfId="9"/>
    <cellStyle name="Walutowy" xfId="10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40"/>
  <sheetViews>
    <sheetView tabSelected="1" zoomScale="70" zoomScaleNormal="70" workbookViewId="0">
      <selection sqref="A1:L1"/>
    </sheetView>
  </sheetViews>
  <sheetFormatPr defaultColWidth="8.5" defaultRowHeight="14.25"/>
  <cols>
    <col min="1" max="1" width="4.875" style="8" customWidth="1"/>
    <col min="2" max="3" width="8.5" style="59"/>
    <col min="4" max="4" width="37.125" style="8" customWidth="1"/>
    <col min="5" max="5" width="14.375" style="9" customWidth="1"/>
    <col min="6" max="6" width="7.5" style="8" customWidth="1"/>
    <col min="7" max="7" width="15.375" style="8" customWidth="1"/>
    <col min="8" max="8" width="14" style="8" customWidth="1"/>
    <col min="9" max="9" width="19.375" style="8" customWidth="1"/>
    <col min="10" max="10" width="6.625" style="9" customWidth="1"/>
    <col min="11" max="11" width="5.375" style="8" customWidth="1"/>
    <col min="12" max="12" width="45.625" style="8" customWidth="1"/>
    <col min="13" max="13" width="8.75" style="9" customWidth="1"/>
    <col min="14" max="14" width="12.125" style="8" customWidth="1"/>
    <col min="15" max="15" width="18.25" style="8" customWidth="1"/>
    <col min="16" max="16" width="5.875" style="9" customWidth="1"/>
    <col min="17" max="17" width="5.375" style="8" customWidth="1"/>
    <col min="18" max="18" width="41.125" style="8" customWidth="1"/>
    <col min="19" max="19" width="8.5" style="9" customWidth="1"/>
    <col min="20" max="20" width="9.375" style="8" customWidth="1"/>
    <col min="21" max="21" width="10.875" style="8" customWidth="1"/>
    <col min="22" max="22" width="16.375" style="8" customWidth="1"/>
    <col min="23" max="23" width="6.5" style="8" customWidth="1"/>
    <col min="24" max="24" width="4.875" style="8" customWidth="1"/>
    <col min="25" max="25" width="20.875" style="10" bestFit="1" customWidth="1"/>
    <col min="26" max="26" width="15.5" style="10" bestFit="1" customWidth="1"/>
    <col min="27" max="27" width="17.125" style="10" customWidth="1"/>
    <col min="28" max="28" width="18.875" style="10" customWidth="1"/>
    <col min="29" max="29" width="10.375" style="10" customWidth="1"/>
    <col min="30" max="34" width="10.625" style="9" customWidth="1"/>
    <col min="35" max="35" width="11.625" style="9" customWidth="1"/>
    <col min="36" max="36" width="11.375" style="9" customWidth="1"/>
    <col min="37" max="37" width="10.625" style="9" customWidth="1"/>
    <col min="38" max="39" width="9.125" style="10" customWidth="1"/>
    <col min="40" max="40" width="9.375" style="10" customWidth="1"/>
    <col min="41" max="41" width="11" style="9" customWidth="1"/>
    <col min="42" max="42" width="7.25" style="9" customWidth="1"/>
    <col min="43" max="43" width="8.5" style="8" customWidth="1"/>
    <col min="44" max="44" width="8.75" style="8" customWidth="1"/>
    <col min="45" max="45" width="8.5" style="8" customWidth="1"/>
    <col min="46" max="46" width="8.5" style="11" customWidth="1"/>
    <col min="47" max="49" width="8.5" style="8"/>
    <col min="50" max="50" width="9.125" style="8" bestFit="1" customWidth="1"/>
    <col min="51" max="51" width="9.875" style="8" bestFit="1" customWidth="1"/>
    <col min="52" max="16384" width="8.5" style="8"/>
  </cols>
  <sheetData>
    <row r="1" spans="1:48" ht="39.75" customHeight="1">
      <c r="A1" s="70" t="s">
        <v>288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9"/>
      <c r="AU1" s="48"/>
      <c r="AV1" s="48"/>
    </row>
    <row r="2" spans="1:48" ht="1.5" customHeight="1">
      <c r="A2" s="47"/>
      <c r="B2" s="56"/>
      <c r="C2" s="56"/>
      <c r="D2" s="47"/>
      <c r="E2" s="50"/>
      <c r="F2" s="50"/>
      <c r="G2" s="50"/>
      <c r="H2" s="51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9"/>
      <c r="AU2" s="48"/>
      <c r="AV2" s="48"/>
    </row>
    <row r="3" spans="1:48" ht="15" hidden="1" customHeight="1">
      <c r="A3" s="47"/>
      <c r="B3" s="56"/>
      <c r="C3" s="56"/>
      <c r="D3" s="47"/>
      <c r="E3" s="50"/>
      <c r="F3" s="50"/>
      <c r="G3" s="50"/>
      <c r="H3" s="51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9"/>
      <c r="AU3" s="48"/>
      <c r="AV3" s="48"/>
    </row>
    <row r="4" spans="1:48" ht="36" hidden="1" customHeight="1">
      <c r="A4" s="52"/>
      <c r="B4" s="57"/>
      <c r="C4" s="57"/>
      <c r="D4" s="52"/>
      <c r="E4" s="53"/>
      <c r="F4" s="53"/>
      <c r="G4" s="53"/>
      <c r="H4" s="53"/>
      <c r="I4" s="53"/>
      <c r="J4" s="53"/>
      <c r="K4" s="53"/>
      <c r="L4" s="53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9"/>
      <c r="AU4" s="48"/>
      <c r="AV4" s="48"/>
    </row>
    <row r="5" spans="1:48" s="61" customFormat="1" ht="14.25" customHeight="1">
      <c r="A5" s="66" t="s">
        <v>53</v>
      </c>
      <c r="B5" s="66" t="s">
        <v>55</v>
      </c>
      <c r="C5" s="66" t="s">
        <v>56</v>
      </c>
      <c r="D5" s="66" t="s">
        <v>0</v>
      </c>
      <c r="E5" s="66"/>
      <c r="F5" s="66"/>
      <c r="G5" s="66"/>
      <c r="H5" s="66"/>
      <c r="I5" s="66"/>
      <c r="J5" s="66"/>
      <c r="K5" s="66"/>
      <c r="L5" s="65" t="s">
        <v>21</v>
      </c>
      <c r="M5" s="65"/>
      <c r="N5" s="65"/>
      <c r="O5" s="65"/>
      <c r="P5" s="65"/>
      <c r="Q5" s="65"/>
      <c r="R5" s="65" t="s">
        <v>28</v>
      </c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7" t="s">
        <v>3</v>
      </c>
      <c r="AR5" s="68"/>
      <c r="AS5" s="68"/>
      <c r="AT5" s="68"/>
      <c r="AU5" s="68"/>
      <c r="AV5" s="69"/>
    </row>
    <row r="6" spans="1:48" s="64" customFormat="1" ht="115.5" customHeight="1">
      <c r="A6" s="66"/>
      <c r="B6" s="66"/>
      <c r="C6" s="66"/>
      <c r="D6" s="60" t="s">
        <v>4</v>
      </c>
      <c r="E6" s="60" t="s">
        <v>9</v>
      </c>
      <c r="F6" s="60" t="s">
        <v>5</v>
      </c>
      <c r="G6" s="60" t="s">
        <v>6</v>
      </c>
      <c r="H6" s="60" t="s">
        <v>7</v>
      </c>
      <c r="I6" s="60" t="s">
        <v>8</v>
      </c>
      <c r="J6" s="60" t="s">
        <v>29</v>
      </c>
      <c r="K6" s="60" t="s">
        <v>11</v>
      </c>
      <c r="L6" s="60" t="s">
        <v>18</v>
      </c>
      <c r="M6" s="60" t="s">
        <v>15</v>
      </c>
      <c r="N6" s="60" t="s">
        <v>7</v>
      </c>
      <c r="O6" s="60" t="s">
        <v>10</v>
      </c>
      <c r="P6" s="60" t="s">
        <v>29</v>
      </c>
      <c r="Q6" s="60" t="s">
        <v>11</v>
      </c>
      <c r="R6" s="60" t="s">
        <v>16</v>
      </c>
      <c r="S6" s="60" t="s">
        <v>14</v>
      </c>
      <c r="T6" s="60" t="s">
        <v>17</v>
      </c>
      <c r="U6" s="60" t="s">
        <v>7</v>
      </c>
      <c r="V6" s="60" t="s">
        <v>10</v>
      </c>
      <c r="W6" s="60" t="s">
        <v>29</v>
      </c>
      <c r="X6" s="60" t="s">
        <v>11</v>
      </c>
      <c r="Y6" s="60" t="s">
        <v>1</v>
      </c>
      <c r="Z6" s="60" t="s">
        <v>13</v>
      </c>
      <c r="AA6" s="60" t="s">
        <v>257</v>
      </c>
      <c r="AB6" s="60" t="s">
        <v>258</v>
      </c>
      <c r="AC6" s="60" t="s">
        <v>267</v>
      </c>
      <c r="AD6" s="29" t="s">
        <v>268</v>
      </c>
      <c r="AE6" s="29" t="s">
        <v>269</v>
      </c>
      <c r="AF6" s="29" t="s">
        <v>270</v>
      </c>
      <c r="AG6" s="29" t="s">
        <v>271</v>
      </c>
      <c r="AH6" s="29" t="s">
        <v>272</v>
      </c>
      <c r="AI6" s="29" t="s">
        <v>286</v>
      </c>
      <c r="AJ6" s="29" t="s">
        <v>273</v>
      </c>
      <c r="AK6" s="29" t="s">
        <v>274</v>
      </c>
      <c r="AL6" s="60" t="s">
        <v>61</v>
      </c>
      <c r="AM6" s="60" t="s">
        <v>253</v>
      </c>
      <c r="AN6" s="60" t="s">
        <v>256</v>
      </c>
      <c r="AO6" s="60" t="s">
        <v>2</v>
      </c>
      <c r="AP6" s="62" t="s">
        <v>19</v>
      </c>
      <c r="AQ6" s="60" t="s">
        <v>23</v>
      </c>
      <c r="AR6" s="60" t="s">
        <v>24</v>
      </c>
      <c r="AS6" s="60" t="s">
        <v>25</v>
      </c>
      <c r="AT6" s="63" t="s">
        <v>26</v>
      </c>
      <c r="AU6" s="62" t="s">
        <v>27</v>
      </c>
      <c r="AV6" s="62" t="s">
        <v>57</v>
      </c>
    </row>
    <row r="7" spans="1:48" s="11" customFormat="1" ht="13.15" customHeight="1">
      <c r="A7" s="55">
        <v>1</v>
      </c>
      <c r="B7" s="58" t="s">
        <v>35</v>
      </c>
      <c r="C7" s="58" t="s">
        <v>42</v>
      </c>
      <c r="D7" s="12" t="s">
        <v>63</v>
      </c>
      <c r="E7" s="7">
        <v>8951044171</v>
      </c>
      <c r="F7" s="12" t="s">
        <v>64</v>
      </c>
      <c r="G7" s="12" t="s">
        <v>65</v>
      </c>
      <c r="H7" s="12" t="s">
        <v>65</v>
      </c>
      <c r="I7" s="12" t="s">
        <v>66</v>
      </c>
      <c r="J7" s="12" t="s">
        <v>60</v>
      </c>
      <c r="K7" s="6" t="s">
        <v>62</v>
      </c>
      <c r="L7" s="12" t="s">
        <v>63</v>
      </c>
      <c r="M7" s="7" t="s">
        <v>64</v>
      </c>
      <c r="N7" s="12" t="s">
        <v>65</v>
      </c>
      <c r="O7" s="12" t="s">
        <v>78</v>
      </c>
      <c r="P7" s="7" t="s">
        <v>60</v>
      </c>
      <c r="Q7" s="13"/>
      <c r="R7" s="12" t="s">
        <v>63</v>
      </c>
      <c r="S7" s="7" t="s">
        <v>64</v>
      </c>
      <c r="T7" s="12" t="s">
        <v>65</v>
      </c>
      <c r="U7" s="12" t="s">
        <v>65</v>
      </c>
      <c r="V7" s="12" t="s">
        <v>78</v>
      </c>
      <c r="W7" s="12" t="s">
        <v>60</v>
      </c>
      <c r="X7" s="6"/>
      <c r="Y7" s="14" t="s">
        <v>206</v>
      </c>
      <c r="Z7" s="12"/>
      <c r="AA7" s="12" t="s">
        <v>259</v>
      </c>
      <c r="AB7" s="12" t="s">
        <v>260</v>
      </c>
      <c r="AC7" s="12" t="s">
        <v>261</v>
      </c>
      <c r="AD7" s="7" t="s">
        <v>275</v>
      </c>
      <c r="AE7" s="7" t="s">
        <v>276</v>
      </c>
      <c r="AF7" s="7" t="s">
        <v>276</v>
      </c>
      <c r="AG7" s="7" t="s">
        <v>276</v>
      </c>
      <c r="AH7" s="7" t="s">
        <v>276</v>
      </c>
      <c r="AI7" s="7" t="s">
        <v>277</v>
      </c>
      <c r="AJ7" s="7" t="s">
        <v>275</v>
      </c>
      <c r="AK7" s="15">
        <v>45658</v>
      </c>
      <c r="AL7" s="7">
        <v>19.5</v>
      </c>
      <c r="AM7" s="12" t="s">
        <v>251</v>
      </c>
      <c r="AN7" s="12" t="s">
        <v>254</v>
      </c>
      <c r="AO7" s="43" t="s">
        <v>46</v>
      </c>
      <c r="AP7" s="7">
        <v>80</v>
      </c>
      <c r="AQ7" s="16">
        <v>91163</v>
      </c>
      <c r="AR7" s="13">
        <v>0</v>
      </c>
      <c r="AS7" s="13">
        <v>0</v>
      </c>
      <c r="AT7" s="13">
        <v>0</v>
      </c>
      <c r="AU7" s="17">
        <f t="shared" ref="AU7:AU38" si="0">SUM(AQ7:AT7)</f>
        <v>91163</v>
      </c>
      <c r="AV7" s="18">
        <f>AU7/1000</f>
        <v>91.162999999999997</v>
      </c>
    </row>
    <row r="8" spans="1:48" s="11" customFormat="1" ht="13.15" customHeight="1">
      <c r="A8" s="55">
        <f>A7+1</f>
        <v>2</v>
      </c>
      <c r="B8" s="58" t="s">
        <v>35</v>
      </c>
      <c r="C8" s="58" t="s">
        <v>44</v>
      </c>
      <c r="D8" s="12" t="s">
        <v>67</v>
      </c>
      <c r="E8" s="7">
        <v>8971383551</v>
      </c>
      <c r="F8" s="12" t="s">
        <v>68</v>
      </c>
      <c r="G8" s="12" t="s">
        <v>65</v>
      </c>
      <c r="H8" s="12" t="s">
        <v>65</v>
      </c>
      <c r="I8" s="12" t="s">
        <v>69</v>
      </c>
      <c r="J8" s="14" t="s">
        <v>70</v>
      </c>
      <c r="K8" s="6" t="s">
        <v>62</v>
      </c>
      <c r="L8" s="12" t="s">
        <v>79</v>
      </c>
      <c r="M8" s="7" t="s">
        <v>68</v>
      </c>
      <c r="N8" s="12" t="s">
        <v>65</v>
      </c>
      <c r="O8" s="12" t="s">
        <v>69</v>
      </c>
      <c r="P8" s="34" t="s">
        <v>70</v>
      </c>
      <c r="Q8" s="13"/>
      <c r="R8" s="19" t="s">
        <v>149</v>
      </c>
      <c r="S8" s="7" t="s">
        <v>174</v>
      </c>
      <c r="T8" s="12" t="s">
        <v>65</v>
      </c>
      <c r="U8" s="12" t="s">
        <v>65</v>
      </c>
      <c r="V8" s="12" t="s">
        <v>175</v>
      </c>
      <c r="W8" s="14" t="s">
        <v>176</v>
      </c>
      <c r="X8" s="6"/>
      <c r="Y8" s="20" t="s">
        <v>207</v>
      </c>
      <c r="Z8" s="12">
        <v>93618754</v>
      </c>
      <c r="AA8" s="12" t="s">
        <v>259</v>
      </c>
      <c r="AB8" s="12" t="s">
        <v>260</v>
      </c>
      <c r="AC8" s="12" t="s">
        <v>261</v>
      </c>
      <c r="AD8" s="7" t="s">
        <v>275</v>
      </c>
      <c r="AE8" s="7" t="s">
        <v>276</v>
      </c>
      <c r="AF8" s="7" t="s">
        <v>276</v>
      </c>
      <c r="AG8" s="7" t="s">
        <v>276</v>
      </c>
      <c r="AH8" s="7" t="s">
        <v>276</v>
      </c>
      <c r="AI8" s="7" t="s">
        <v>277</v>
      </c>
      <c r="AJ8" s="7" t="s">
        <v>275</v>
      </c>
      <c r="AK8" s="21">
        <v>45658</v>
      </c>
      <c r="AL8" s="22">
        <v>29.89</v>
      </c>
      <c r="AM8" s="12" t="s">
        <v>251</v>
      </c>
      <c r="AN8" s="23" t="s">
        <v>255</v>
      </c>
      <c r="AO8" s="43" t="s">
        <v>281</v>
      </c>
      <c r="AP8" s="22">
        <v>150</v>
      </c>
      <c r="AQ8" s="16">
        <v>174583</v>
      </c>
      <c r="AR8" s="13">
        <v>0</v>
      </c>
      <c r="AS8" s="13">
        <v>0</v>
      </c>
      <c r="AT8" s="13">
        <v>0</v>
      </c>
      <c r="AU8" s="17">
        <f t="shared" si="0"/>
        <v>174583</v>
      </c>
      <c r="AV8" s="18">
        <f t="shared" ref="AV8:AV38" si="1">AU8/1000</f>
        <v>174.583</v>
      </c>
    </row>
    <row r="9" spans="1:48" s="11" customFormat="1" ht="13.15" customHeight="1">
      <c r="A9" s="55">
        <f t="shared" ref="A9:A38" si="2">A8+1</f>
        <v>3</v>
      </c>
      <c r="B9" s="58" t="s">
        <v>35</v>
      </c>
      <c r="C9" s="58" t="s">
        <v>39</v>
      </c>
      <c r="D9" s="12" t="s">
        <v>67</v>
      </c>
      <c r="E9" s="7">
        <v>8971383551</v>
      </c>
      <c r="F9" s="12" t="s">
        <v>68</v>
      </c>
      <c r="G9" s="12" t="s">
        <v>65</v>
      </c>
      <c r="H9" s="12" t="s">
        <v>65</v>
      </c>
      <c r="I9" s="12" t="s">
        <v>71</v>
      </c>
      <c r="J9" s="14" t="s">
        <v>70</v>
      </c>
      <c r="K9" s="6" t="s">
        <v>62</v>
      </c>
      <c r="L9" s="12" t="s">
        <v>80</v>
      </c>
      <c r="M9" s="7" t="s">
        <v>81</v>
      </c>
      <c r="N9" s="12" t="s">
        <v>65</v>
      </c>
      <c r="O9" s="12" t="s">
        <v>82</v>
      </c>
      <c r="P9" s="7">
        <v>49</v>
      </c>
      <c r="Q9" s="13"/>
      <c r="R9" s="12" t="s">
        <v>150</v>
      </c>
      <c r="S9" s="7" t="s">
        <v>81</v>
      </c>
      <c r="T9" s="12" t="s">
        <v>65</v>
      </c>
      <c r="U9" s="12" t="s">
        <v>65</v>
      </c>
      <c r="V9" s="12" t="s">
        <v>82</v>
      </c>
      <c r="W9" s="12">
        <v>49</v>
      </c>
      <c r="X9" s="6"/>
      <c r="Y9" s="14" t="s">
        <v>208</v>
      </c>
      <c r="Z9" s="12" t="s">
        <v>209</v>
      </c>
      <c r="AA9" s="12" t="s">
        <v>259</v>
      </c>
      <c r="AB9" s="12" t="s">
        <v>260</v>
      </c>
      <c r="AC9" s="12" t="s">
        <v>262</v>
      </c>
      <c r="AD9" s="7" t="s">
        <v>275</v>
      </c>
      <c r="AE9" s="7" t="s">
        <v>276</v>
      </c>
      <c r="AF9" s="7" t="s">
        <v>276</v>
      </c>
      <c r="AG9" s="7" t="s">
        <v>276</v>
      </c>
      <c r="AH9" s="7" t="s">
        <v>276</v>
      </c>
      <c r="AI9" s="7" t="s">
        <v>277</v>
      </c>
      <c r="AJ9" s="7" t="s">
        <v>275</v>
      </c>
      <c r="AK9" s="15">
        <v>45658</v>
      </c>
      <c r="AL9" s="7">
        <v>24</v>
      </c>
      <c r="AM9" s="12" t="s">
        <v>251</v>
      </c>
      <c r="AN9" s="23" t="s">
        <v>255</v>
      </c>
      <c r="AO9" s="43" t="s">
        <v>12</v>
      </c>
      <c r="AP9" s="7">
        <v>15</v>
      </c>
      <c r="AQ9" s="16">
        <v>3536</v>
      </c>
      <c r="AR9" s="13">
        <v>0</v>
      </c>
      <c r="AS9" s="13">
        <v>0</v>
      </c>
      <c r="AT9" s="13">
        <v>0</v>
      </c>
      <c r="AU9" s="17">
        <f t="shared" si="0"/>
        <v>3536</v>
      </c>
      <c r="AV9" s="18">
        <f t="shared" si="1"/>
        <v>3.536</v>
      </c>
    </row>
    <row r="10" spans="1:48" s="11" customFormat="1" ht="13.15" customHeight="1">
      <c r="A10" s="55">
        <f t="shared" si="2"/>
        <v>4</v>
      </c>
      <c r="B10" s="58" t="s">
        <v>35</v>
      </c>
      <c r="C10" s="58" t="s">
        <v>36</v>
      </c>
      <c r="D10" s="12" t="s">
        <v>67</v>
      </c>
      <c r="E10" s="7">
        <v>8971383551</v>
      </c>
      <c r="F10" s="12" t="s">
        <v>68</v>
      </c>
      <c r="G10" s="12" t="s">
        <v>65</v>
      </c>
      <c r="H10" s="12" t="s">
        <v>65</v>
      </c>
      <c r="I10" s="12" t="s">
        <v>71</v>
      </c>
      <c r="J10" s="14" t="s">
        <v>70</v>
      </c>
      <c r="K10" s="6" t="s">
        <v>62</v>
      </c>
      <c r="L10" s="12" t="s">
        <v>83</v>
      </c>
      <c r="M10" s="7" t="s">
        <v>84</v>
      </c>
      <c r="N10" s="12" t="s">
        <v>65</v>
      </c>
      <c r="O10" s="12" t="s">
        <v>85</v>
      </c>
      <c r="P10" s="7" t="s">
        <v>86</v>
      </c>
      <c r="Q10" s="13"/>
      <c r="R10" s="12" t="s">
        <v>151</v>
      </c>
      <c r="S10" s="7" t="s">
        <v>84</v>
      </c>
      <c r="T10" s="12" t="s">
        <v>65</v>
      </c>
      <c r="U10" s="12" t="s">
        <v>65</v>
      </c>
      <c r="V10" s="12" t="s">
        <v>85</v>
      </c>
      <c r="W10" s="12" t="s">
        <v>86</v>
      </c>
      <c r="X10" s="6"/>
      <c r="Y10" s="14" t="s">
        <v>210</v>
      </c>
      <c r="Z10" s="14" t="s">
        <v>211</v>
      </c>
      <c r="AA10" s="12" t="s">
        <v>259</v>
      </c>
      <c r="AB10" s="12" t="s">
        <v>260</v>
      </c>
      <c r="AC10" s="12" t="s">
        <v>261</v>
      </c>
      <c r="AD10" s="7" t="s">
        <v>275</v>
      </c>
      <c r="AE10" s="7" t="s">
        <v>276</v>
      </c>
      <c r="AF10" s="7" t="s">
        <v>276</v>
      </c>
      <c r="AG10" s="7" t="s">
        <v>276</v>
      </c>
      <c r="AH10" s="7" t="s">
        <v>276</v>
      </c>
      <c r="AI10" s="7" t="s">
        <v>277</v>
      </c>
      <c r="AJ10" s="7" t="s">
        <v>275</v>
      </c>
      <c r="AK10" s="15">
        <v>45658</v>
      </c>
      <c r="AL10" s="7">
        <v>20</v>
      </c>
      <c r="AM10" s="12" t="s">
        <v>251</v>
      </c>
      <c r="AN10" s="23" t="s">
        <v>255</v>
      </c>
      <c r="AO10" s="43" t="str">
        <f>AO$9</f>
        <v>C11</v>
      </c>
      <c r="AP10" s="7">
        <v>30</v>
      </c>
      <c r="AQ10" s="16">
        <v>30000</v>
      </c>
      <c r="AR10" s="13">
        <v>0</v>
      </c>
      <c r="AS10" s="13">
        <v>0</v>
      </c>
      <c r="AT10" s="13">
        <v>0</v>
      </c>
      <c r="AU10" s="17">
        <f t="shared" si="0"/>
        <v>30000</v>
      </c>
      <c r="AV10" s="18">
        <f t="shared" si="1"/>
        <v>30</v>
      </c>
    </row>
    <row r="11" spans="1:48" s="11" customFormat="1" ht="13.15" customHeight="1">
      <c r="A11" s="55">
        <f t="shared" si="2"/>
        <v>5</v>
      </c>
      <c r="B11" s="58" t="s">
        <v>35</v>
      </c>
      <c r="C11" s="58" t="s">
        <v>37</v>
      </c>
      <c r="D11" s="12" t="s">
        <v>67</v>
      </c>
      <c r="E11" s="7">
        <v>8971383551</v>
      </c>
      <c r="F11" s="12" t="s">
        <v>68</v>
      </c>
      <c r="G11" s="12" t="s">
        <v>65</v>
      </c>
      <c r="H11" s="12" t="s">
        <v>65</v>
      </c>
      <c r="I11" s="12" t="s">
        <v>71</v>
      </c>
      <c r="J11" s="14" t="s">
        <v>70</v>
      </c>
      <c r="K11" s="6" t="s">
        <v>62</v>
      </c>
      <c r="L11" s="12" t="s">
        <v>87</v>
      </c>
      <c r="M11" s="7" t="s">
        <v>88</v>
      </c>
      <c r="N11" s="12" t="s">
        <v>65</v>
      </c>
      <c r="O11" s="12" t="s">
        <v>89</v>
      </c>
      <c r="P11" s="7">
        <v>34</v>
      </c>
      <c r="Q11" s="13"/>
      <c r="R11" s="12" t="s">
        <v>152</v>
      </c>
      <c r="S11" s="7" t="s">
        <v>88</v>
      </c>
      <c r="T11" s="12" t="s">
        <v>65</v>
      </c>
      <c r="U11" s="12" t="s">
        <v>65</v>
      </c>
      <c r="V11" s="12" t="s">
        <v>89</v>
      </c>
      <c r="W11" s="12">
        <v>34</v>
      </c>
      <c r="X11" s="6"/>
      <c r="Y11" s="14" t="s">
        <v>212</v>
      </c>
      <c r="Z11" s="12">
        <v>1118702</v>
      </c>
      <c r="AA11" s="12" t="s">
        <v>259</v>
      </c>
      <c r="AB11" s="12" t="s">
        <v>260</v>
      </c>
      <c r="AC11" s="12" t="s">
        <v>261</v>
      </c>
      <c r="AD11" s="7" t="s">
        <v>275</v>
      </c>
      <c r="AE11" s="7" t="s">
        <v>276</v>
      </c>
      <c r="AF11" s="7" t="s">
        <v>276</v>
      </c>
      <c r="AG11" s="7" t="s">
        <v>276</v>
      </c>
      <c r="AH11" s="7" t="s">
        <v>276</v>
      </c>
      <c r="AI11" s="7" t="s">
        <v>277</v>
      </c>
      <c r="AJ11" s="7" t="s">
        <v>275</v>
      </c>
      <c r="AK11" s="15">
        <v>45658</v>
      </c>
      <c r="AL11" s="7">
        <v>30</v>
      </c>
      <c r="AM11" s="12" t="s">
        <v>251</v>
      </c>
      <c r="AN11" s="12" t="s">
        <v>255</v>
      </c>
      <c r="AO11" s="43" t="str">
        <f>AO$9</f>
        <v>C11</v>
      </c>
      <c r="AP11" s="7">
        <v>30</v>
      </c>
      <c r="AQ11" s="16">
        <v>10677</v>
      </c>
      <c r="AR11" s="13">
        <v>0</v>
      </c>
      <c r="AS11" s="13">
        <v>0</v>
      </c>
      <c r="AT11" s="13">
        <v>0</v>
      </c>
      <c r="AU11" s="17">
        <f t="shared" si="0"/>
        <v>10677</v>
      </c>
      <c r="AV11" s="18">
        <f t="shared" si="1"/>
        <v>10.677</v>
      </c>
    </row>
    <row r="12" spans="1:48" s="11" customFormat="1" ht="13.15" customHeight="1">
      <c r="A12" s="55">
        <f t="shared" si="2"/>
        <v>6</v>
      </c>
      <c r="B12" s="58" t="s">
        <v>45</v>
      </c>
      <c r="C12" s="58" t="s">
        <v>35</v>
      </c>
      <c r="D12" s="19" t="s">
        <v>67</v>
      </c>
      <c r="E12" s="7">
        <v>8971383551</v>
      </c>
      <c r="F12" s="12" t="s">
        <v>68</v>
      </c>
      <c r="G12" s="12" t="s">
        <v>65</v>
      </c>
      <c r="H12" s="12" t="s">
        <v>65</v>
      </c>
      <c r="I12" s="12" t="s">
        <v>71</v>
      </c>
      <c r="J12" s="14" t="s">
        <v>70</v>
      </c>
      <c r="K12" s="6" t="s">
        <v>62</v>
      </c>
      <c r="L12" s="19" t="s">
        <v>90</v>
      </c>
      <c r="M12" s="7" t="s">
        <v>91</v>
      </c>
      <c r="N12" s="12" t="s">
        <v>65</v>
      </c>
      <c r="O12" s="12" t="s">
        <v>92</v>
      </c>
      <c r="P12" s="7">
        <v>9</v>
      </c>
      <c r="Q12" s="17"/>
      <c r="R12" s="19" t="s">
        <v>90</v>
      </c>
      <c r="S12" s="7" t="s">
        <v>177</v>
      </c>
      <c r="T12" s="12" t="s">
        <v>65</v>
      </c>
      <c r="U12" s="12" t="s">
        <v>65</v>
      </c>
      <c r="V12" s="12" t="s">
        <v>92</v>
      </c>
      <c r="W12" s="12">
        <v>9</v>
      </c>
      <c r="X12" s="6"/>
      <c r="Y12" s="14" t="s">
        <v>213</v>
      </c>
      <c r="Z12" s="12">
        <v>3373519</v>
      </c>
      <c r="AA12" s="12" t="s">
        <v>259</v>
      </c>
      <c r="AB12" s="12" t="s">
        <v>260</v>
      </c>
      <c r="AC12" s="12" t="s">
        <v>261</v>
      </c>
      <c r="AD12" s="7" t="s">
        <v>275</v>
      </c>
      <c r="AE12" s="7" t="s">
        <v>276</v>
      </c>
      <c r="AF12" s="7" t="s">
        <v>276</v>
      </c>
      <c r="AG12" s="7" t="s">
        <v>276</v>
      </c>
      <c r="AH12" s="7" t="s">
        <v>276</v>
      </c>
      <c r="AI12" s="7" t="s">
        <v>277</v>
      </c>
      <c r="AJ12" s="7" t="s">
        <v>275</v>
      </c>
      <c r="AK12" s="15">
        <v>45658</v>
      </c>
      <c r="AL12" s="7">
        <v>24.8</v>
      </c>
      <c r="AM12" s="12" t="s">
        <v>251</v>
      </c>
      <c r="AN12" s="12" t="s">
        <v>255</v>
      </c>
      <c r="AO12" s="43" t="str">
        <f>AO$7</f>
        <v>C21</v>
      </c>
      <c r="AP12" s="7">
        <v>50</v>
      </c>
      <c r="AQ12" s="16">
        <v>35216</v>
      </c>
      <c r="AR12" s="13">
        <v>0</v>
      </c>
      <c r="AS12" s="13">
        <v>0</v>
      </c>
      <c r="AT12" s="13">
        <v>0</v>
      </c>
      <c r="AU12" s="17">
        <f t="shared" si="0"/>
        <v>35216</v>
      </c>
      <c r="AV12" s="18">
        <f t="shared" si="1"/>
        <v>35.216000000000001</v>
      </c>
    </row>
    <row r="13" spans="1:48" s="11" customFormat="1" ht="13.15" customHeight="1">
      <c r="A13" s="55">
        <f t="shared" si="2"/>
        <v>7</v>
      </c>
      <c r="B13" s="58" t="s">
        <v>33</v>
      </c>
      <c r="C13" s="58" t="s">
        <v>32</v>
      </c>
      <c r="D13" s="12" t="s">
        <v>67</v>
      </c>
      <c r="E13" s="7">
        <v>8971383551</v>
      </c>
      <c r="F13" s="12" t="s">
        <v>68</v>
      </c>
      <c r="G13" s="12" t="s">
        <v>65</v>
      </c>
      <c r="H13" s="12" t="s">
        <v>65</v>
      </c>
      <c r="I13" s="12" t="s">
        <v>71</v>
      </c>
      <c r="J13" s="14" t="s">
        <v>70</v>
      </c>
      <c r="K13" s="6" t="s">
        <v>62</v>
      </c>
      <c r="L13" s="12" t="s">
        <v>93</v>
      </c>
      <c r="M13" s="7" t="s">
        <v>94</v>
      </c>
      <c r="N13" s="12" t="s">
        <v>65</v>
      </c>
      <c r="O13" s="12" t="s">
        <v>95</v>
      </c>
      <c r="P13" s="7">
        <v>42</v>
      </c>
      <c r="Q13" s="17"/>
      <c r="R13" s="14" t="s">
        <v>153</v>
      </c>
      <c r="S13" s="7" t="s">
        <v>178</v>
      </c>
      <c r="T13" s="12" t="s">
        <v>65</v>
      </c>
      <c r="U13" s="12" t="s">
        <v>65</v>
      </c>
      <c r="V13" s="12" t="s">
        <v>179</v>
      </c>
      <c r="W13" s="12">
        <v>31</v>
      </c>
      <c r="X13" s="6"/>
      <c r="Y13" s="14" t="s">
        <v>214</v>
      </c>
      <c r="Z13" s="12">
        <v>3376124</v>
      </c>
      <c r="AA13" s="12" t="s">
        <v>259</v>
      </c>
      <c r="AB13" s="12" t="s">
        <v>260</v>
      </c>
      <c r="AC13" s="12" t="s">
        <v>261</v>
      </c>
      <c r="AD13" s="7" t="s">
        <v>275</v>
      </c>
      <c r="AE13" s="7" t="s">
        <v>276</v>
      </c>
      <c r="AF13" s="7" t="s">
        <v>276</v>
      </c>
      <c r="AG13" s="7" t="s">
        <v>276</v>
      </c>
      <c r="AH13" s="7" t="s">
        <v>276</v>
      </c>
      <c r="AI13" s="7" t="s">
        <v>277</v>
      </c>
      <c r="AJ13" s="7" t="s">
        <v>275</v>
      </c>
      <c r="AK13" s="15">
        <v>45658</v>
      </c>
      <c r="AL13" s="7">
        <v>9.6</v>
      </c>
      <c r="AM13" s="19" t="s">
        <v>251</v>
      </c>
      <c r="AN13" s="12" t="s">
        <v>255</v>
      </c>
      <c r="AO13" s="43" t="str">
        <f>AO$7</f>
        <v>C21</v>
      </c>
      <c r="AP13" s="7">
        <v>55</v>
      </c>
      <c r="AQ13" s="16">
        <v>62262</v>
      </c>
      <c r="AR13" s="13">
        <v>0</v>
      </c>
      <c r="AS13" s="13">
        <v>0</v>
      </c>
      <c r="AT13" s="13">
        <v>0</v>
      </c>
      <c r="AU13" s="17">
        <f t="shared" si="0"/>
        <v>62262</v>
      </c>
      <c r="AV13" s="18">
        <f t="shared" si="1"/>
        <v>62.262</v>
      </c>
    </row>
    <row r="14" spans="1:48" s="11" customFormat="1" ht="13.15" customHeight="1">
      <c r="A14" s="55">
        <f t="shared" si="2"/>
        <v>8</v>
      </c>
      <c r="B14" s="58" t="s">
        <v>33</v>
      </c>
      <c r="C14" s="58" t="s">
        <v>31</v>
      </c>
      <c r="D14" s="12" t="s">
        <v>67</v>
      </c>
      <c r="E14" s="7">
        <v>8971383551</v>
      </c>
      <c r="F14" s="12" t="s">
        <v>68</v>
      </c>
      <c r="G14" s="12" t="s">
        <v>65</v>
      </c>
      <c r="H14" s="12" t="s">
        <v>65</v>
      </c>
      <c r="I14" s="12" t="s">
        <v>71</v>
      </c>
      <c r="J14" s="14" t="s">
        <v>70</v>
      </c>
      <c r="K14" s="6" t="s">
        <v>62</v>
      </c>
      <c r="L14" s="12" t="s">
        <v>96</v>
      </c>
      <c r="M14" s="7" t="s">
        <v>97</v>
      </c>
      <c r="N14" s="12" t="s">
        <v>65</v>
      </c>
      <c r="O14" s="12" t="s">
        <v>98</v>
      </c>
      <c r="P14" s="7" t="s">
        <v>99</v>
      </c>
      <c r="Q14" s="13"/>
      <c r="R14" s="12" t="s">
        <v>154</v>
      </c>
      <c r="S14" s="7" t="s">
        <v>97</v>
      </c>
      <c r="T14" s="12" t="s">
        <v>65</v>
      </c>
      <c r="U14" s="12" t="s">
        <v>65</v>
      </c>
      <c r="V14" s="12" t="s">
        <v>180</v>
      </c>
      <c r="W14" s="12" t="s">
        <v>99</v>
      </c>
      <c r="X14" s="6"/>
      <c r="Y14" s="14" t="s">
        <v>215</v>
      </c>
      <c r="Z14" s="12" t="s">
        <v>216</v>
      </c>
      <c r="AA14" s="12" t="s">
        <v>259</v>
      </c>
      <c r="AB14" s="12" t="s">
        <v>260</v>
      </c>
      <c r="AC14" s="24" t="s">
        <v>263</v>
      </c>
      <c r="AD14" s="7" t="s">
        <v>275</v>
      </c>
      <c r="AE14" s="7" t="s">
        <v>276</v>
      </c>
      <c r="AF14" s="7" t="s">
        <v>276</v>
      </c>
      <c r="AG14" s="7" t="s">
        <v>276</v>
      </c>
      <c r="AH14" s="7" t="s">
        <v>276</v>
      </c>
      <c r="AI14" s="7" t="s">
        <v>277</v>
      </c>
      <c r="AJ14" s="7" t="s">
        <v>275</v>
      </c>
      <c r="AK14" s="15">
        <v>45658</v>
      </c>
      <c r="AL14" s="7">
        <v>35.6</v>
      </c>
      <c r="AM14" s="12" t="s">
        <v>251</v>
      </c>
      <c r="AN14" s="12" t="s">
        <v>255</v>
      </c>
      <c r="AO14" s="43" t="str">
        <f>AO$9</f>
        <v>C11</v>
      </c>
      <c r="AP14" s="7">
        <v>22</v>
      </c>
      <c r="AQ14" s="16">
        <v>7336</v>
      </c>
      <c r="AR14" s="13">
        <v>0</v>
      </c>
      <c r="AS14" s="13">
        <v>0</v>
      </c>
      <c r="AT14" s="13">
        <v>0</v>
      </c>
      <c r="AU14" s="17">
        <f t="shared" si="0"/>
        <v>7336</v>
      </c>
      <c r="AV14" s="18">
        <f t="shared" si="1"/>
        <v>7.3360000000000003</v>
      </c>
    </row>
    <row r="15" spans="1:48" s="11" customFormat="1" ht="13.15" customHeight="1">
      <c r="A15" s="55">
        <f t="shared" si="2"/>
        <v>9</v>
      </c>
      <c r="B15" s="58" t="s">
        <v>33</v>
      </c>
      <c r="C15" s="58" t="s">
        <v>40</v>
      </c>
      <c r="D15" s="12" t="s">
        <v>67</v>
      </c>
      <c r="E15" s="7">
        <v>8971383551</v>
      </c>
      <c r="F15" s="12" t="s">
        <v>68</v>
      </c>
      <c r="G15" s="12" t="s">
        <v>65</v>
      </c>
      <c r="H15" s="12" t="s">
        <v>65</v>
      </c>
      <c r="I15" s="12" t="s">
        <v>71</v>
      </c>
      <c r="J15" s="14" t="s">
        <v>70</v>
      </c>
      <c r="K15" s="6" t="s">
        <v>62</v>
      </c>
      <c r="L15" s="12" t="s">
        <v>96</v>
      </c>
      <c r="M15" s="7" t="s">
        <v>100</v>
      </c>
      <c r="N15" s="12" t="s">
        <v>65</v>
      </c>
      <c r="O15" s="12" t="s">
        <v>101</v>
      </c>
      <c r="P15" s="7" t="s">
        <v>102</v>
      </c>
      <c r="Q15" s="13"/>
      <c r="R15" s="12" t="s">
        <v>155</v>
      </c>
      <c r="S15" s="7" t="s">
        <v>100</v>
      </c>
      <c r="T15" s="12" t="s">
        <v>65</v>
      </c>
      <c r="U15" s="12" t="s">
        <v>65</v>
      </c>
      <c r="V15" s="12" t="s">
        <v>181</v>
      </c>
      <c r="W15" s="12" t="s">
        <v>102</v>
      </c>
      <c r="X15" s="6"/>
      <c r="Y15" s="14" t="s">
        <v>217</v>
      </c>
      <c r="Z15" s="14" t="s">
        <v>218</v>
      </c>
      <c r="AA15" s="12" t="s">
        <v>259</v>
      </c>
      <c r="AB15" s="12" t="s">
        <v>260</v>
      </c>
      <c r="AC15" s="12" t="s">
        <v>261</v>
      </c>
      <c r="AD15" s="7" t="s">
        <v>275</v>
      </c>
      <c r="AE15" s="7" t="s">
        <v>276</v>
      </c>
      <c r="AF15" s="7" t="s">
        <v>276</v>
      </c>
      <c r="AG15" s="7" t="s">
        <v>276</v>
      </c>
      <c r="AH15" s="7" t="s">
        <v>276</v>
      </c>
      <c r="AI15" s="7" t="s">
        <v>277</v>
      </c>
      <c r="AJ15" s="7" t="s">
        <v>275</v>
      </c>
      <c r="AK15" s="15">
        <v>45658</v>
      </c>
      <c r="AL15" s="7">
        <v>35.6</v>
      </c>
      <c r="AM15" s="12" t="s">
        <v>251</v>
      </c>
      <c r="AN15" s="12" t="s">
        <v>255</v>
      </c>
      <c r="AO15" s="43" t="str">
        <f>AO$9</f>
        <v>C11</v>
      </c>
      <c r="AP15" s="7">
        <v>40</v>
      </c>
      <c r="AQ15" s="16">
        <v>3119</v>
      </c>
      <c r="AR15" s="13">
        <v>0</v>
      </c>
      <c r="AS15" s="13">
        <v>0</v>
      </c>
      <c r="AT15" s="13">
        <v>0</v>
      </c>
      <c r="AU15" s="17">
        <f t="shared" si="0"/>
        <v>3119</v>
      </c>
      <c r="AV15" s="18">
        <f t="shared" si="1"/>
        <v>3.1190000000000002</v>
      </c>
    </row>
    <row r="16" spans="1:48" s="11" customFormat="1" ht="13.15" customHeight="1">
      <c r="A16" s="55">
        <f t="shared" si="2"/>
        <v>10</v>
      </c>
      <c r="B16" s="58" t="s">
        <v>33</v>
      </c>
      <c r="C16" s="58" t="s">
        <v>34</v>
      </c>
      <c r="D16" s="12" t="s">
        <v>67</v>
      </c>
      <c r="E16" s="7">
        <v>8971383551</v>
      </c>
      <c r="F16" s="12" t="s">
        <v>68</v>
      </c>
      <c r="G16" s="12" t="s">
        <v>65</v>
      </c>
      <c r="H16" s="12" t="s">
        <v>65</v>
      </c>
      <c r="I16" s="12" t="s">
        <v>71</v>
      </c>
      <c r="J16" s="14" t="s">
        <v>70</v>
      </c>
      <c r="K16" s="6" t="s">
        <v>62</v>
      </c>
      <c r="L16" s="12" t="s">
        <v>103</v>
      </c>
      <c r="M16" s="7" t="s">
        <v>104</v>
      </c>
      <c r="N16" s="12" t="s">
        <v>65</v>
      </c>
      <c r="O16" s="12" t="s">
        <v>105</v>
      </c>
      <c r="P16" s="7" t="s">
        <v>106</v>
      </c>
      <c r="Q16" s="13"/>
      <c r="R16" s="12" t="s">
        <v>156</v>
      </c>
      <c r="S16" s="7" t="s">
        <v>104</v>
      </c>
      <c r="T16" s="12" t="s">
        <v>65</v>
      </c>
      <c r="U16" s="12" t="s">
        <v>65</v>
      </c>
      <c r="V16" s="12" t="s">
        <v>105</v>
      </c>
      <c r="W16" s="12" t="s">
        <v>182</v>
      </c>
      <c r="X16" s="6"/>
      <c r="Y16" s="14" t="s">
        <v>219</v>
      </c>
      <c r="Z16" s="12">
        <v>18186</v>
      </c>
      <c r="AA16" s="12" t="s">
        <v>259</v>
      </c>
      <c r="AB16" s="12" t="s">
        <v>260</v>
      </c>
      <c r="AC16" s="12" t="s">
        <v>261</v>
      </c>
      <c r="AD16" s="7" t="s">
        <v>275</v>
      </c>
      <c r="AE16" s="7" t="s">
        <v>276</v>
      </c>
      <c r="AF16" s="7" t="s">
        <v>276</v>
      </c>
      <c r="AG16" s="7" t="s">
        <v>276</v>
      </c>
      <c r="AH16" s="7" t="s">
        <v>276</v>
      </c>
      <c r="AI16" s="7" t="s">
        <v>277</v>
      </c>
      <c r="AJ16" s="7" t="s">
        <v>275</v>
      </c>
      <c r="AK16" s="15">
        <v>45658</v>
      </c>
      <c r="AL16" s="7">
        <v>40</v>
      </c>
      <c r="AM16" s="12" t="s">
        <v>251</v>
      </c>
      <c r="AN16" s="12" t="s">
        <v>255</v>
      </c>
      <c r="AO16" s="43" t="str">
        <f>AO$9</f>
        <v>C11</v>
      </c>
      <c r="AP16" s="7">
        <v>40</v>
      </c>
      <c r="AQ16" s="16">
        <v>6269</v>
      </c>
      <c r="AR16" s="13">
        <v>0</v>
      </c>
      <c r="AS16" s="13">
        <v>0</v>
      </c>
      <c r="AT16" s="13">
        <v>0</v>
      </c>
      <c r="AU16" s="17">
        <f t="shared" si="0"/>
        <v>6269</v>
      </c>
      <c r="AV16" s="18">
        <f t="shared" si="1"/>
        <v>6.2690000000000001</v>
      </c>
    </row>
    <row r="17" spans="1:48" s="11" customFormat="1" ht="13.15" customHeight="1">
      <c r="A17" s="55">
        <f t="shared" si="2"/>
        <v>11</v>
      </c>
      <c r="B17" s="58" t="s">
        <v>33</v>
      </c>
      <c r="C17" s="58" t="s">
        <v>43</v>
      </c>
      <c r="D17" s="25" t="s">
        <v>67</v>
      </c>
      <c r="E17" s="7">
        <v>8971383551</v>
      </c>
      <c r="F17" s="12" t="s">
        <v>68</v>
      </c>
      <c r="G17" s="12" t="s">
        <v>65</v>
      </c>
      <c r="H17" s="12" t="s">
        <v>65</v>
      </c>
      <c r="I17" s="12" t="s">
        <v>71</v>
      </c>
      <c r="J17" s="14" t="s">
        <v>70</v>
      </c>
      <c r="K17" s="6" t="s">
        <v>62</v>
      </c>
      <c r="L17" s="25" t="s">
        <v>107</v>
      </c>
      <c r="M17" s="28" t="s">
        <v>108</v>
      </c>
      <c r="N17" s="25" t="s">
        <v>65</v>
      </c>
      <c r="O17" s="25" t="s">
        <v>109</v>
      </c>
      <c r="P17" s="28">
        <v>2</v>
      </c>
      <c r="Q17" s="13"/>
      <c r="R17" s="25" t="s">
        <v>107</v>
      </c>
      <c r="S17" s="28" t="s">
        <v>108</v>
      </c>
      <c r="T17" s="25" t="s">
        <v>65</v>
      </c>
      <c r="U17" s="25" t="s">
        <v>65</v>
      </c>
      <c r="V17" s="25" t="s">
        <v>183</v>
      </c>
      <c r="W17" s="25">
        <v>2</v>
      </c>
      <c r="X17" s="6"/>
      <c r="Y17" s="26" t="s">
        <v>220</v>
      </c>
      <c r="Z17" s="27" t="s">
        <v>221</v>
      </c>
      <c r="AA17" s="12" t="s">
        <v>259</v>
      </c>
      <c r="AB17" s="12" t="s">
        <v>260</v>
      </c>
      <c r="AC17" s="12" t="s">
        <v>261</v>
      </c>
      <c r="AD17" s="28" t="s">
        <v>275</v>
      </c>
      <c r="AE17" s="28" t="s">
        <v>276</v>
      </c>
      <c r="AF17" s="28" t="s">
        <v>276</v>
      </c>
      <c r="AG17" s="28" t="s">
        <v>276</v>
      </c>
      <c r="AH17" s="28" t="s">
        <v>276</v>
      </c>
      <c r="AI17" s="29" t="s">
        <v>278</v>
      </c>
      <c r="AJ17" s="7" t="s">
        <v>275</v>
      </c>
      <c r="AK17" s="30">
        <v>45658</v>
      </c>
      <c r="AL17" s="28">
        <v>30</v>
      </c>
      <c r="AM17" s="25" t="s">
        <v>251</v>
      </c>
      <c r="AN17" s="25" t="s">
        <v>255</v>
      </c>
      <c r="AO17" s="43" t="str">
        <f>AO$9</f>
        <v>C11</v>
      </c>
      <c r="AP17" s="28">
        <v>40</v>
      </c>
      <c r="AQ17" s="31">
        <v>5836</v>
      </c>
      <c r="AR17" s="13">
        <v>0</v>
      </c>
      <c r="AS17" s="13">
        <v>0</v>
      </c>
      <c r="AT17" s="13">
        <v>0</v>
      </c>
      <c r="AU17" s="17">
        <f t="shared" si="0"/>
        <v>5836</v>
      </c>
      <c r="AV17" s="18">
        <f t="shared" si="1"/>
        <v>5.8360000000000003</v>
      </c>
    </row>
    <row r="18" spans="1:48" s="11" customFormat="1" ht="13.15" customHeight="1">
      <c r="A18" s="55">
        <f t="shared" si="2"/>
        <v>12</v>
      </c>
      <c r="B18" s="58" t="s">
        <v>30</v>
      </c>
      <c r="C18" s="58" t="s">
        <v>35</v>
      </c>
      <c r="D18" s="12" t="s">
        <v>67</v>
      </c>
      <c r="E18" s="7">
        <v>8971383551</v>
      </c>
      <c r="F18" s="12" t="s">
        <v>68</v>
      </c>
      <c r="G18" s="12" t="s">
        <v>65</v>
      </c>
      <c r="H18" s="12" t="s">
        <v>65</v>
      </c>
      <c r="I18" s="12" t="s">
        <v>71</v>
      </c>
      <c r="J18" s="14" t="s">
        <v>70</v>
      </c>
      <c r="K18" s="6" t="s">
        <v>62</v>
      </c>
      <c r="L18" s="12" t="s">
        <v>110</v>
      </c>
      <c r="M18" s="7" t="s">
        <v>111</v>
      </c>
      <c r="N18" s="12" t="s">
        <v>65</v>
      </c>
      <c r="O18" s="12" t="s">
        <v>112</v>
      </c>
      <c r="P18" s="7">
        <v>3</v>
      </c>
      <c r="Q18" s="13"/>
      <c r="R18" s="12" t="s">
        <v>157</v>
      </c>
      <c r="S18" s="22" t="s">
        <v>184</v>
      </c>
      <c r="T18" s="23" t="s">
        <v>65</v>
      </c>
      <c r="U18" s="23" t="s">
        <v>65</v>
      </c>
      <c r="V18" s="23" t="s">
        <v>112</v>
      </c>
      <c r="W18" s="23">
        <v>3</v>
      </c>
      <c r="X18" s="6"/>
      <c r="Y18" s="14" t="s">
        <v>222</v>
      </c>
      <c r="Z18" s="12">
        <v>97794255</v>
      </c>
      <c r="AA18" s="12" t="s">
        <v>259</v>
      </c>
      <c r="AB18" s="12" t="s">
        <v>260</v>
      </c>
      <c r="AC18" s="12" t="s">
        <v>261</v>
      </c>
      <c r="AD18" s="22" t="s">
        <v>275</v>
      </c>
      <c r="AE18" s="22" t="s">
        <v>276</v>
      </c>
      <c r="AF18" s="22" t="s">
        <v>276</v>
      </c>
      <c r="AG18" s="22" t="s">
        <v>276</v>
      </c>
      <c r="AH18" s="22" t="s">
        <v>276</v>
      </c>
      <c r="AI18" s="22" t="s">
        <v>277</v>
      </c>
      <c r="AJ18" s="7" t="s">
        <v>275</v>
      </c>
      <c r="AK18" s="21">
        <v>45658</v>
      </c>
      <c r="AL18" s="22">
        <v>40.020000000000003</v>
      </c>
      <c r="AM18" s="12" t="s">
        <v>251</v>
      </c>
      <c r="AN18" s="25" t="s">
        <v>255</v>
      </c>
      <c r="AO18" s="43" t="str">
        <f>AO$7</f>
        <v>C21</v>
      </c>
      <c r="AP18" s="7">
        <v>55</v>
      </c>
      <c r="AQ18" s="32">
        <v>91065</v>
      </c>
      <c r="AR18" s="13">
        <v>0</v>
      </c>
      <c r="AS18" s="13">
        <v>0</v>
      </c>
      <c r="AT18" s="13">
        <v>0</v>
      </c>
      <c r="AU18" s="17">
        <f t="shared" si="0"/>
        <v>91065</v>
      </c>
      <c r="AV18" s="18">
        <f t="shared" si="1"/>
        <v>91.064999999999998</v>
      </c>
    </row>
    <row r="19" spans="1:48" s="35" customFormat="1" ht="13.15" customHeight="1">
      <c r="A19" s="55">
        <f t="shared" si="2"/>
        <v>13</v>
      </c>
      <c r="B19" s="58" t="s">
        <v>30</v>
      </c>
      <c r="C19" s="58" t="s">
        <v>20</v>
      </c>
      <c r="D19" s="12" t="s">
        <v>67</v>
      </c>
      <c r="E19" s="7">
        <v>8971383551</v>
      </c>
      <c r="F19" s="12" t="s">
        <v>68</v>
      </c>
      <c r="G19" s="12" t="s">
        <v>65</v>
      </c>
      <c r="H19" s="12" t="s">
        <v>65</v>
      </c>
      <c r="I19" s="12" t="s">
        <v>71</v>
      </c>
      <c r="J19" s="14" t="s">
        <v>70</v>
      </c>
      <c r="K19" s="6" t="s">
        <v>62</v>
      </c>
      <c r="L19" s="12" t="s">
        <v>113</v>
      </c>
      <c r="M19" s="7" t="s">
        <v>114</v>
      </c>
      <c r="N19" s="12" t="s">
        <v>65</v>
      </c>
      <c r="O19" s="12" t="s">
        <v>115</v>
      </c>
      <c r="P19" s="7">
        <v>3</v>
      </c>
      <c r="Q19" s="33"/>
      <c r="R19" s="12" t="s">
        <v>158</v>
      </c>
      <c r="S19" s="7" t="s">
        <v>114</v>
      </c>
      <c r="T19" s="12" t="s">
        <v>65</v>
      </c>
      <c r="U19" s="12" t="s">
        <v>65</v>
      </c>
      <c r="V19" s="12" t="s">
        <v>185</v>
      </c>
      <c r="W19" s="12">
        <v>3</v>
      </c>
      <c r="X19" s="6"/>
      <c r="Y19" s="14" t="s">
        <v>223</v>
      </c>
      <c r="Z19" s="14" t="s">
        <v>224</v>
      </c>
      <c r="AA19" s="12" t="s">
        <v>259</v>
      </c>
      <c r="AB19" s="12" t="s">
        <v>260</v>
      </c>
      <c r="AC19" s="12" t="s">
        <v>261</v>
      </c>
      <c r="AD19" s="7" t="s">
        <v>275</v>
      </c>
      <c r="AE19" s="7" t="s">
        <v>276</v>
      </c>
      <c r="AF19" s="7" t="s">
        <v>276</v>
      </c>
      <c r="AG19" s="7" t="s">
        <v>276</v>
      </c>
      <c r="AH19" s="7" t="s">
        <v>276</v>
      </c>
      <c r="AI19" s="7" t="s">
        <v>277</v>
      </c>
      <c r="AJ19" s="7" t="s">
        <v>275</v>
      </c>
      <c r="AK19" s="34" t="s">
        <v>279</v>
      </c>
      <c r="AL19" s="7">
        <v>10</v>
      </c>
      <c r="AM19" s="12" t="s">
        <v>251</v>
      </c>
      <c r="AN19" s="12" t="s">
        <v>254</v>
      </c>
      <c r="AO19" s="43" t="str">
        <f>AO$9</f>
        <v>C11</v>
      </c>
      <c r="AP19" s="7">
        <v>32</v>
      </c>
      <c r="AQ19" s="16">
        <v>3229</v>
      </c>
      <c r="AR19" s="13">
        <v>0</v>
      </c>
      <c r="AS19" s="13">
        <v>0</v>
      </c>
      <c r="AT19" s="13">
        <v>0</v>
      </c>
      <c r="AU19" s="17">
        <f t="shared" si="0"/>
        <v>3229</v>
      </c>
      <c r="AV19" s="18">
        <f t="shared" si="1"/>
        <v>3.2290000000000001</v>
      </c>
    </row>
    <row r="20" spans="1:48" s="11" customFormat="1" ht="13.15" customHeight="1">
      <c r="A20" s="55">
        <f t="shared" si="2"/>
        <v>14</v>
      </c>
      <c r="B20" s="58" t="s">
        <v>41</v>
      </c>
      <c r="C20" s="58" t="s">
        <v>35</v>
      </c>
      <c r="D20" s="12" t="s">
        <v>67</v>
      </c>
      <c r="E20" s="7">
        <v>8971383551</v>
      </c>
      <c r="F20" s="12" t="s">
        <v>68</v>
      </c>
      <c r="G20" s="12" t="s">
        <v>65</v>
      </c>
      <c r="H20" s="12" t="s">
        <v>65</v>
      </c>
      <c r="I20" s="12" t="s">
        <v>71</v>
      </c>
      <c r="J20" s="14" t="s">
        <v>70</v>
      </c>
      <c r="K20" s="6" t="s">
        <v>62</v>
      </c>
      <c r="L20" s="12" t="s">
        <v>116</v>
      </c>
      <c r="M20" s="22" t="s">
        <v>117</v>
      </c>
      <c r="N20" s="23" t="s">
        <v>65</v>
      </c>
      <c r="O20" s="23" t="s">
        <v>118</v>
      </c>
      <c r="P20" s="22">
        <v>19</v>
      </c>
      <c r="Q20" s="13"/>
      <c r="R20" s="12" t="s">
        <v>116</v>
      </c>
      <c r="S20" s="22" t="s">
        <v>117</v>
      </c>
      <c r="T20" s="23" t="s">
        <v>65</v>
      </c>
      <c r="U20" s="23" t="s">
        <v>65</v>
      </c>
      <c r="V20" s="23" t="s">
        <v>118</v>
      </c>
      <c r="W20" s="23">
        <v>19</v>
      </c>
      <c r="X20" s="6"/>
      <c r="Y20" s="14" t="s">
        <v>225</v>
      </c>
      <c r="Z20" s="12">
        <v>96286014</v>
      </c>
      <c r="AA20" s="12" t="s">
        <v>259</v>
      </c>
      <c r="AB20" s="12" t="s">
        <v>260</v>
      </c>
      <c r="AC20" s="12" t="s">
        <v>261</v>
      </c>
      <c r="AD20" s="7" t="s">
        <v>275</v>
      </c>
      <c r="AE20" s="7" t="s">
        <v>276</v>
      </c>
      <c r="AF20" s="7" t="s">
        <v>276</v>
      </c>
      <c r="AG20" s="7" t="s">
        <v>276</v>
      </c>
      <c r="AH20" s="7" t="s">
        <v>276</v>
      </c>
      <c r="AI20" s="7" t="s">
        <v>280</v>
      </c>
      <c r="AJ20" s="7" t="s">
        <v>275</v>
      </c>
      <c r="AK20" s="15">
        <v>45658</v>
      </c>
      <c r="AL20" s="7">
        <v>34.875</v>
      </c>
      <c r="AM20" s="12" t="s">
        <v>251</v>
      </c>
      <c r="AN20" s="23" t="s">
        <v>255</v>
      </c>
      <c r="AO20" s="43" t="str">
        <f>AO$7</f>
        <v>C21</v>
      </c>
      <c r="AP20" s="7">
        <v>70</v>
      </c>
      <c r="AQ20" s="16">
        <v>81411</v>
      </c>
      <c r="AR20" s="13">
        <v>0</v>
      </c>
      <c r="AS20" s="13">
        <v>0</v>
      </c>
      <c r="AT20" s="13">
        <v>0</v>
      </c>
      <c r="AU20" s="17">
        <f t="shared" si="0"/>
        <v>81411</v>
      </c>
      <c r="AV20" s="18">
        <f t="shared" si="1"/>
        <v>81.411000000000001</v>
      </c>
    </row>
    <row r="21" spans="1:48" s="11" customFormat="1" ht="13.15" customHeight="1">
      <c r="A21" s="55">
        <f t="shared" si="2"/>
        <v>15</v>
      </c>
      <c r="B21" s="58" t="s">
        <v>41</v>
      </c>
      <c r="C21" s="58" t="s">
        <v>20</v>
      </c>
      <c r="D21" s="12" t="s">
        <v>67</v>
      </c>
      <c r="E21" s="7">
        <v>8971383551</v>
      </c>
      <c r="F21" s="12" t="s">
        <v>68</v>
      </c>
      <c r="G21" s="12" t="s">
        <v>65</v>
      </c>
      <c r="H21" s="12" t="s">
        <v>65</v>
      </c>
      <c r="I21" s="12" t="s">
        <v>71</v>
      </c>
      <c r="J21" s="14" t="s">
        <v>70</v>
      </c>
      <c r="K21" s="6" t="s">
        <v>62</v>
      </c>
      <c r="L21" s="12" t="s">
        <v>119</v>
      </c>
      <c r="M21" s="7" t="s">
        <v>120</v>
      </c>
      <c r="N21" s="12" t="s">
        <v>65</v>
      </c>
      <c r="O21" s="12" t="s">
        <v>121</v>
      </c>
      <c r="P21" s="7" t="s">
        <v>122</v>
      </c>
      <c r="Q21" s="13"/>
      <c r="R21" s="12" t="s">
        <v>159</v>
      </c>
      <c r="S21" s="7" t="s">
        <v>120</v>
      </c>
      <c r="T21" s="12" t="s">
        <v>65</v>
      </c>
      <c r="U21" s="12" t="s">
        <v>65</v>
      </c>
      <c r="V21" s="12" t="s">
        <v>121</v>
      </c>
      <c r="W21" s="12" t="s">
        <v>122</v>
      </c>
      <c r="X21" s="6"/>
      <c r="Y21" s="14" t="s">
        <v>226</v>
      </c>
      <c r="Z21" s="12" t="s">
        <v>227</v>
      </c>
      <c r="AA21" s="12" t="s">
        <v>259</v>
      </c>
      <c r="AB21" s="12" t="s">
        <v>260</v>
      </c>
      <c r="AC21" s="12" t="s">
        <v>261</v>
      </c>
      <c r="AD21" s="7" t="s">
        <v>275</v>
      </c>
      <c r="AE21" s="7" t="s">
        <v>276</v>
      </c>
      <c r="AF21" s="7" t="s">
        <v>276</v>
      </c>
      <c r="AG21" s="7" t="s">
        <v>276</v>
      </c>
      <c r="AH21" s="7" t="s">
        <v>276</v>
      </c>
      <c r="AI21" s="7" t="s">
        <v>277</v>
      </c>
      <c r="AJ21" s="7" t="s">
        <v>275</v>
      </c>
      <c r="AK21" s="15">
        <v>45658</v>
      </c>
      <c r="AL21" s="7">
        <v>39.799999999999997</v>
      </c>
      <c r="AM21" s="12" t="s">
        <v>251</v>
      </c>
      <c r="AN21" s="12" t="s">
        <v>254</v>
      </c>
      <c r="AO21" s="43" t="str">
        <f>AO$9</f>
        <v>C11</v>
      </c>
      <c r="AP21" s="7">
        <v>38</v>
      </c>
      <c r="AQ21" s="16">
        <v>15000</v>
      </c>
      <c r="AR21" s="13">
        <v>0</v>
      </c>
      <c r="AS21" s="13">
        <v>0</v>
      </c>
      <c r="AT21" s="13">
        <v>0</v>
      </c>
      <c r="AU21" s="17">
        <f t="shared" si="0"/>
        <v>15000</v>
      </c>
      <c r="AV21" s="18">
        <f t="shared" si="1"/>
        <v>15</v>
      </c>
    </row>
    <row r="22" spans="1:48" s="11" customFormat="1" ht="13.15" customHeight="1">
      <c r="A22" s="55">
        <f t="shared" si="2"/>
        <v>16</v>
      </c>
      <c r="B22" s="58" t="s">
        <v>41</v>
      </c>
      <c r="C22" s="58" t="s">
        <v>33</v>
      </c>
      <c r="D22" s="12" t="s">
        <v>67</v>
      </c>
      <c r="E22" s="7">
        <v>8971383551</v>
      </c>
      <c r="F22" s="12" t="s">
        <v>68</v>
      </c>
      <c r="G22" s="12" t="s">
        <v>65</v>
      </c>
      <c r="H22" s="12" t="s">
        <v>65</v>
      </c>
      <c r="I22" s="12" t="s">
        <v>71</v>
      </c>
      <c r="J22" s="14" t="s">
        <v>70</v>
      </c>
      <c r="K22" s="6" t="s">
        <v>62</v>
      </c>
      <c r="L22" s="12" t="s">
        <v>119</v>
      </c>
      <c r="M22" s="7" t="s">
        <v>123</v>
      </c>
      <c r="N22" s="12" t="s">
        <v>65</v>
      </c>
      <c r="O22" s="12" t="s">
        <v>124</v>
      </c>
      <c r="P22" s="7">
        <v>253</v>
      </c>
      <c r="Q22" s="13"/>
      <c r="R22" s="12" t="s">
        <v>159</v>
      </c>
      <c r="S22" s="7" t="s">
        <v>123</v>
      </c>
      <c r="T22" s="12" t="s">
        <v>65</v>
      </c>
      <c r="U22" s="12" t="s">
        <v>65</v>
      </c>
      <c r="V22" s="12" t="s">
        <v>124</v>
      </c>
      <c r="W22" s="12">
        <v>253</v>
      </c>
      <c r="X22" s="6"/>
      <c r="Y22" s="14" t="s">
        <v>228</v>
      </c>
      <c r="Z22" s="12" t="s">
        <v>229</v>
      </c>
      <c r="AA22" s="12" t="s">
        <v>259</v>
      </c>
      <c r="AB22" s="12" t="s">
        <v>260</v>
      </c>
      <c r="AC22" s="12" t="s">
        <v>261</v>
      </c>
      <c r="AD22" s="7" t="s">
        <v>275</v>
      </c>
      <c r="AE22" s="7" t="s">
        <v>276</v>
      </c>
      <c r="AF22" s="7" t="s">
        <v>276</v>
      </c>
      <c r="AG22" s="7" t="s">
        <v>276</v>
      </c>
      <c r="AH22" s="7" t="s">
        <v>276</v>
      </c>
      <c r="AI22" s="7" t="s">
        <v>277</v>
      </c>
      <c r="AJ22" s="7" t="s">
        <v>275</v>
      </c>
      <c r="AK22" s="15">
        <v>45658</v>
      </c>
      <c r="AL22" s="7">
        <v>12.15</v>
      </c>
      <c r="AM22" s="12" t="s">
        <v>251</v>
      </c>
      <c r="AN22" s="12" t="s">
        <v>254</v>
      </c>
      <c r="AO22" s="43" t="s">
        <v>22</v>
      </c>
      <c r="AP22" s="7">
        <v>15</v>
      </c>
      <c r="AQ22" s="16">
        <v>57000</v>
      </c>
      <c r="AR22" s="13">
        <v>0</v>
      </c>
      <c r="AS22" s="13">
        <v>0</v>
      </c>
      <c r="AT22" s="13">
        <v>0</v>
      </c>
      <c r="AU22" s="17">
        <f t="shared" si="0"/>
        <v>57000</v>
      </c>
      <c r="AV22" s="18">
        <f t="shared" si="1"/>
        <v>57</v>
      </c>
    </row>
    <row r="23" spans="1:48" s="11" customFormat="1" ht="13.15" customHeight="1">
      <c r="A23" s="55">
        <f t="shared" si="2"/>
        <v>17</v>
      </c>
      <c r="B23" s="58" t="s">
        <v>41</v>
      </c>
      <c r="C23" s="58" t="s">
        <v>32</v>
      </c>
      <c r="D23" s="12" t="s">
        <v>67</v>
      </c>
      <c r="E23" s="7">
        <v>8971383551</v>
      </c>
      <c r="F23" s="12" t="s">
        <v>68</v>
      </c>
      <c r="G23" s="12" t="s">
        <v>65</v>
      </c>
      <c r="H23" s="12" t="s">
        <v>65</v>
      </c>
      <c r="I23" s="12" t="s">
        <v>71</v>
      </c>
      <c r="J23" s="14" t="s">
        <v>70</v>
      </c>
      <c r="K23" s="6" t="s">
        <v>62</v>
      </c>
      <c r="L23" s="12" t="s">
        <v>125</v>
      </c>
      <c r="M23" s="7" t="s">
        <v>126</v>
      </c>
      <c r="N23" s="12" t="s">
        <v>65</v>
      </c>
      <c r="O23" s="12" t="s">
        <v>127</v>
      </c>
      <c r="P23" s="7">
        <v>127</v>
      </c>
      <c r="Q23" s="13"/>
      <c r="R23" s="19" t="s">
        <v>125</v>
      </c>
      <c r="S23" s="7" t="s">
        <v>126</v>
      </c>
      <c r="T23" s="12" t="s">
        <v>65</v>
      </c>
      <c r="U23" s="12" t="s">
        <v>65</v>
      </c>
      <c r="V23" s="12" t="s">
        <v>127</v>
      </c>
      <c r="W23" s="12">
        <v>127</v>
      </c>
      <c r="X23" s="6"/>
      <c r="Y23" s="14" t="s">
        <v>230</v>
      </c>
      <c r="Z23" s="12" t="s">
        <v>231</v>
      </c>
      <c r="AA23" s="12" t="s">
        <v>259</v>
      </c>
      <c r="AB23" s="12" t="s">
        <v>260</v>
      </c>
      <c r="AC23" s="12" t="s">
        <v>261</v>
      </c>
      <c r="AD23" s="7" t="s">
        <v>275</v>
      </c>
      <c r="AE23" s="7" t="s">
        <v>276</v>
      </c>
      <c r="AF23" s="7" t="s">
        <v>276</v>
      </c>
      <c r="AG23" s="7" t="s">
        <v>276</v>
      </c>
      <c r="AH23" s="7" t="s">
        <v>276</v>
      </c>
      <c r="AI23" s="7" t="s">
        <v>277</v>
      </c>
      <c r="AJ23" s="7" t="s">
        <v>275</v>
      </c>
      <c r="AK23" s="15">
        <v>45658</v>
      </c>
      <c r="AL23" s="7">
        <v>29.33</v>
      </c>
      <c r="AM23" s="12" t="s">
        <v>251</v>
      </c>
      <c r="AN23" s="23" t="s">
        <v>255</v>
      </c>
      <c r="AO23" s="43" t="str">
        <f t="shared" ref="AO23:AO24" si="3">AO$7</f>
        <v>C21</v>
      </c>
      <c r="AP23" s="7">
        <v>170</v>
      </c>
      <c r="AQ23" s="16">
        <v>104258</v>
      </c>
      <c r="AR23" s="13">
        <v>0</v>
      </c>
      <c r="AS23" s="13">
        <v>0</v>
      </c>
      <c r="AT23" s="13">
        <v>0</v>
      </c>
      <c r="AU23" s="17">
        <f t="shared" si="0"/>
        <v>104258</v>
      </c>
      <c r="AV23" s="18">
        <f t="shared" si="1"/>
        <v>104.258</v>
      </c>
    </row>
    <row r="24" spans="1:48" s="11" customFormat="1" ht="13.15" customHeight="1">
      <c r="A24" s="55">
        <f t="shared" si="2"/>
        <v>18</v>
      </c>
      <c r="B24" s="58" t="s">
        <v>41</v>
      </c>
      <c r="C24" s="58" t="s">
        <v>31</v>
      </c>
      <c r="D24" s="12" t="s">
        <v>67</v>
      </c>
      <c r="E24" s="7">
        <v>8971383551</v>
      </c>
      <c r="F24" s="12" t="s">
        <v>68</v>
      </c>
      <c r="G24" s="12" t="s">
        <v>65</v>
      </c>
      <c r="H24" s="12" t="s">
        <v>65</v>
      </c>
      <c r="I24" s="12" t="s">
        <v>71</v>
      </c>
      <c r="J24" s="14" t="s">
        <v>70</v>
      </c>
      <c r="K24" s="6" t="s">
        <v>62</v>
      </c>
      <c r="L24" s="12" t="s">
        <v>128</v>
      </c>
      <c r="M24" s="7" t="s">
        <v>129</v>
      </c>
      <c r="N24" s="12" t="s">
        <v>65</v>
      </c>
      <c r="O24" s="12" t="s">
        <v>130</v>
      </c>
      <c r="P24" s="7">
        <v>2</v>
      </c>
      <c r="Q24" s="13"/>
      <c r="R24" s="12" t="s">
        <v>160</v>
      </c>
      <c r="S24" s="7" t="s">
        <v>129</v>
      </c>
      <c r="T24" s="12" t="s">
        <v>65</v>
      </c>
      <c r="U24" s="12" t="s">
        <v>65</v>
      </c>
      <c r="V24" s="12" t="s">
        <v>186</v>
      </c>
      <c r="W24" s="12">
        <v>2</v>
      </c>
      <c r="X24" s="6"/>
      <c r="Y24" s="36" t="s">
        <v>232</v>
      </c>
      <c r="Z24" s="12">
        <v>95216308</v>
      </c>
      <c r="AA24" s="12" t="s">
        <v>259</v>
      </c>
      <c r="AB24" s="12" t="s">
        <v>260</v>
      </c>
      <c r="AC24" s="12" t="s">
        <v>261</v>
      </c>
      <c r="AD24" s="7" t="s">
        <v>275</v>
      </c>
      <c r="AE24" s="7" t="s">
        <v>276</v>
      </c>
      <c r="AF24" s="7" t="s">
        <v>276</v>
      </c>
      <c r="AG24" s="7" t="s">
        <v>276</v>
      </c>
      <c r="AH24" s="7" t="s">
        <v>276</v>
      </c>
      <c r="AI24" s="7" t="s">
        <v>277</v>
      </c>
      <c r="AJ24" s="7" t="s">
        <v>275</v>
      </c>
      <c r="AK24" s="15">
        <v>45658</v>
      </c>
      <c r="AL24" s="7">
        <v>40</v>
      </c>
      <c r="AM24" s="12" t="s">
        <v>251</v>
      </c>
      <c r="AN24" s="12" t="s">
        <v>255</v>
      </c>
      <c r="AO24" s="7" t="str">
        <f t="shared" si="3"/>
        <v>C21</v>
      </c>
      <c r="AP24" s="7">
        <v>150</v>
      </c>
      <c r="AQ24" s="16">
        <v>28834</v>
      </c>
      <c r="AR24" s="13">
        <v>0</v>
      </c>
      <c r="AS24" s="13">
        <v>0</v>
      </c>
      <c r="AT24" s="13">
        <v>0</v>
      </c>
      <c r="AU24" s="17">
        <f t="shared" si="0"/>
        <v>28834</v>
      </c>
      <c r="AV24" s="18">
        <f t="shared" si="1"/>
        <v>28.834</v>
      </c>
    </row>
    <row r="25" spans="1:48" s="11" customFormat="1" ht="13.15" customHeight="1">
      <c r="A25" s="55">
        <f t="shared" si="2"/>
        <v>19</v>
      </c>
      <c r="B25" s="58" t="s">
        <v>41</v>
      </c>
      <c r="C25" s="58" t="s">
        <v>40</v>
      </c>
      <c r="D25" s="12" t="s">
        <v>67</v>
      </c>
      <c r="E25" s="7">
        <v>8971383551</v>
      </c>
      <c r="F25" s="12" t="s">
        <v>68</v>
      </c>
      <c r="G25" s="12" t="s">
        <v>65</v>
      </c>
      <c r="H25" s="12" t="s">
        <v>65</v>
      </c>
      <c r="I25" s="12" t="s">
        <v>71</v>
      </c>
      <c r="J25" s="14" t="s">
        <v>70</v>
      </c>
      <c r="K25" s="6" t="s">
        <v>62</v>
      </c>
      <c r="L25" s="12" t="s">
        <v>131</v>
      </c>
      <c r="M25" s="7" t="s">
        <v>132</v>
      </c>
      <c r="N25" s="12" t="s">
        <v>65</v>
      </c>
      <c r="O25" s="12" t="s">
        <v>133</v>
      </c>
      <c r="P25" s="7">
        <v>6</v>
      </c>
      <c r="Q25" s="13"/>
      <c r="R25" s="12" t="s">
        <v>161</v>
      </c>
      <c r="S25" s="7" t="s">
        <v>132</v>
      </c>
      <c r="T25" s="12" t="s">
        <v>65</v>
      </c>
      <c r="U25" s="12" t="s">
        <v>65</v>
      </c>
      <c r="V25" s="12" t="s">
        <v>133</v>
      </c>
      <c r="W25" s="12">
        <v>6</v>
      </c>
      <c r="X25" s="6"/>
      <c r="Y25" s="14" t="s">
        <v>233</v>
      </c>
      <c r="Z25" s="12">
        <v>55886681</v>
      </c>
      <c r="AA25" s="12" t="s">
        <v>259</v>
      </c>
      <c r="AB25" s="12" t="s">
        <v>260</v>
      </c>
      <c r="AC25" s="12" t="s">
        <v>261</v>
      </c>
      <c r="AD25" s="7" t="s">
        <v>275</v>
      </c>
      <c r="AE25" s="7" t="s">
        <v>276</v>
      </c>
      <c r="AF25" s="7" t="s">
        <v>276</v>
      </c>
      <c r="AG25" s="7" t="s">
        <v>276</v>
      </c>
      <c r="AH25" s="7" t="s">
        <v>276</v>
      </c>
      <c r="AI25" s="7" t="s">
        <v>277</v>
      </c>
      <c r="AJ25" s="7" t="s">
        <v>275</v>
      </c>
      <c r="AK25" s="15">
        <v>45658</v>
      </c>
      <c r="AL25" s="7">
        <v>45.9</v>
      </c>
      <c r="AM25" s="12" t="s">
        <v>251</v>
      </c>
      <c r="AN25" s="12" t="s">
        <v>255</v>
      </c>
      <c r="AO25" s="7" t="str">
        <f>AO$8</f>
        <v>B21</v>
      </c>
      <c r="AP25" s="7">
        <v>525</v>
      </c>
      <c r="AQ25" s="37">
        <v>420000</v>
      </c>
      <c r="AR25" s="13">
        <v>0</v>
      </c>
      <c r="AS25" s="13">
        <v>0</v>
      </c>
      <c r="AT25" s="13">
        <v>0</v>
      </c>
      <c r="AU25" s="17">
        <f t="shared" si="0"/>
        <v>420000</v>
      </c>
      <c r="AV25" s="18">
        <f t="shared" si="1"/>
        <v>420</v>
      </c>
    </row>
    <row r="26" spans="1:48" s="11" customFormat="1" ht="13.15" customHeight="1">
      <c r="A26" s="55">
        <f t="shared" si="2"/>
        <v>20</v>
      </c>
      <c r="B26" s="58" t="s">
        <v>41</v>
      </c>
      <c r="C26" s="58" t="s">
        <v>34</v>
      </c>
      <c r="D26" s="12" t="s">
        <v>67</v>
      </c>
      <c r="E26" s="7">
        <v>8971383551</v>
      </c>
      <c r="F26" s="12" t="s">
        <v>68</v>
      </c>
      <c r="G26" s="12" t="s">
        <v>65</v>
      </c>
      <c r="H26" s="12" t="s">
        <v>65</v>
      </c>
      <c r="I26" s="12" t="s">
        <v>71</v>
      </c>
      <c r="J26" s="14" t="s">
        <v>70</v>
      </c>
      <c r="K26" s="6" t="s">
        <v>62</v>
      </c>
      <c r="L26" s="12" t="s">
        <v>134</v>
      </c>
      <c r="M26" s="7" t="s">
        <v>135</v>
      </c>
      <c r="N26" s="12" t="s">
        <v>65</v>
      </c>
      <c r="O26" s="12" t="s">
        <v>136</v>
      </c>
      <c r="P26" s="7">
        <v>15</v>
      </c>
      <c r="Q26" s="13"/>
      <c r="R26" s="12" t="s">
        <v>162</v>
      </c>
      <c r="S26" s="7" t="s">
        <v>187</v>
      </c>
      <c r="T26" s="12" t="s">
        <v>65</v>
      </c>
      <c r="U26" s="12" t="s">
        <v>65</v>
      </c>
      <c r="V26" s="12" t="s">
        <v>188</v>
      </c>
      <c r="W26" s="12">
        <v>33</v>
      </c>
      <c r="X26" s="6"/>
      <c r="Y26" s="12" t="s">
        <v>234</v>
      </c>
      <c r="Z26" s="12"/>
      <c r="AA26" s="12" t="s">
        <v>259</v>
      </c>
      <c r="AB26" s="12" t="s">
        <v>260</v>
      </c>
      <c r="AC26" s="12" t="s">
        <v>261</v>
      </c>
      <c r="AD26" s="7" t="s">
        <v>275</v>
      </c>
      <c r="AE26" s="7" t="s">
        <v>276</v>
      </c>
      <c r="AF26" s="7" t="s">
        <v>276</v>
      </c>
      <c r="AG26" s="7" t="s">
        <v>276</v>
      </c>
      <c r="AH26" s="7" t="s">
        <v>276</v>
      </c>
      <c r="AI26" s="7" t="s">
        <v>277</v>
      </c>
      <c r="AJ26" s="7" t="s">
        <v>275</v>
      </c>
      <c r="AK26" s="15">
        <v>45658</v>
      </c>
      <c r="AL26" s="7">
        <v>29.76</v>
      </c>
      <c r="AM26" s="12" t="s">
        <v>251</v>
      </c>
      <c r="AN26" s="12" t="s">
        <v>254</v>
      </c>
      <c r="AO26" s="7" t="str">
        <f>AO$9</f>
        <v>C11</v>
      </c>
      <c r="AP26" s="7">
        <v>30</v>
      </c>
      <c r="AQ26" s="37">
        <v>25901</v>
      </c>
      <c r="AR26" s="13">
        <v>0</v>
      </c>
      <c r="AS26" s="13">
        <v>0</v>
      </c>
      <c r="AT26" s="13">
        <v>0</v>
      </c>
      <c r="AU26" s="17">
        <f t="shared" si="0"/>
        <v>25901</v>
      </c>
      <c r="AV26" s="18">
        <f t="shared" si="1"/>
        <v>25.901</v>
      </c>
    </row>
    <row r="27" spans="1:48" s="11" customFormat="1" ht="13.15" customHeight="1">
      <c r="A27" s="55">
        <f t="shared" si="2"/>
        <v>21</v>
      </c>
      <c r="B27" s="58" t="s">
        <v>58</v>
      </c>
      <c r="C27" s="58" t="s">
        <v>35</v>
      </c>
      <c r="D27" s="12" t="s">
        <v>67</v>
      </c>
      <c r="E27" s="7">
        <v>8971383551</v>
      </c>
      <c r="F27" s="12" t="s">
        <v>68</v>
      </c>
      <c r="G27" s="12" t="s">
        <v>65</v>
      </c>
      <c r="H27" s="12" t="s">
        <v>65</v>
      </c>
      <c r="I27" s="12" t="s">
        <v>71</v>
      </c>
      <c r="J27" s="14" t="s">
        <v>70</v>
      </c>
      <c r="K27" s="6" t="s">
        <v>62</v>
      </c>
      <c r="L27" s="12" t="s">
        <v>134</v>
      </c>
      <c r="M27" s="7" t="s">
        <v>135</v>
      </c>
      <c r="N27" s="12" t="s">
        <v>65</v>
      </c>
      <c r="O27" s="12" t="s">
        <v>136</v>
      </c>
      <c r="P27" s="7">
        <v>15</v>
      </c>
      <c r="Q27" s="13"/>
      <c r="R27" s="12" t="s">
        <v>163</v>
      </c>
      <c r="S27" s="7" t="s">
        <v>189</v>
      </c>
      <c r="T27" s="12" t="s">
        <v>65</v>
      </c>
      <c r="U27" s="12" t="s">
        <v>65</v>
      </c>
      <c r="V27" s="12" t="s">
        <v>190</v>
      </c>
      <c r="W27" s="12">
        <v>27</v>
      </c>
      <c r="X27" s="6"/>
      <c r="Y27" s="12" t="s">
        <v>235</v>
      </c>
      <c r="Z27" s="12"/>
      <c r="AA27" s="12" t="s">
        <v>259</v>
      </c>
      <c r="AB27" s="12" t="s">
        <v>260</v>
      </c>
      <c r="AC27" s="12" t="s">
        <v>261</v>
      </c>
      <c r="AD27" s="7" t="s">
        <v>275</v>
      </c>
      <c r="AE27" s="7" t="s">
        <v>276</v>
      </c>
      <c r="AF27" s="7" t="s">
        <v>276</v>
      </c>
      <c r="AG27" s="7" t="s">
        <v>276</v>
      </c>
      <c r="AH27" s="7" t="s">
        <v>276</v>
      </c>
      <c r="AI27" s="7" t="s">
        <v>277</v>
      </c>
      <c r="AJ27" s="7" t="s">
        <v>275</v>
      </c>
      <c r="AK27" s="15">
        <v>45658</v>
      </c>
      <c r="AL27" s="7">
        <v>29.76</v>
      </c>
      <c r="AM27" s="12" t="s">
        <v>251</v>
      </c>
      <c r="AN27" s="12" t="s">
        <v>254</v>
      </c>
      <c r="AO27" s="7" t="str">
        <f>AO$9</f>
        <v>C11</v>
      </c>
      <c r="AP27" s="7">
        <v>30</v>
      </c>
      <c r="AQ27" s="37">
        <v>78312</v>
      </c>
      <c r="AR27" s="13">
        <v>0</v>
      </c>
      <c r="AS27" s="13">
        <v>0</v>
      </c>
      <c r="AT27" s="13">
        <v>0</v>
      </c>
      <c r="AU27" s="17">
        <f t="shared" si="0"/>
        <v>78312</v>
      </c>
      <c r="AV27" s="18">
        <f t="shared" si="1"/>
        <v>78.311999999999998</v>
      </c>
    </row>
    <row r="28" spans="1:48" s="11" customFormat="1" ht="13.15" customHeight="1">
      <c r="A28" s="55">
        <f t="shared" si="2"/>
        <v>22</v>
      </c>
      <c r="B28" s="58" t="s">
        <v>58</v>
      </c>
      <c r="C28" s="58" t="s">
        <v>20</v>
      </c>
      <c r="D28" s="12" t="s">
        <v>67</v>
      </c>
      <c r="E28" s="7">
        <v>8971383551</v>
      </c>
      <c r="F28" s="12" t="s">
        <v>68</v>
      </c>
      <c r="G28" s="12" t="s">
        <v>65</v>
      </c>
      <c r="H28" s="12" t="s">
        <v>65</v>
      </c>
      <c r="I28" s="12" t="s">
        <v>71</v>
      </c>
      <c r="J28" s="14" t="s">
        <v>70</v>
      </c>
      <c r="K28" s="6" t="s">
        <v>62</v>
      </c>
      <c r="L28" s="12" t="s">
        <v>134</v>
      </c>
      <c r="M28" s="7" t="s">
        <v>135</v>
      </c>
      <c r="N28" s="12" t="s">
        <v>65</v>
      </c>
      <c r="O28" s="12" t="s">
        <v>136</v>
      </c>
      <c r="P28" s="7">
        <v>15</v>
      </c>
      <c r="Q28" s="13"/>
      <c r="R28" s="12" t="s">
        <v>164</v>
      </c>
      <c r="S28" s="7" t="s">
        <v>191</v>
      </c>
      <c r="T28" s="12" t="s">
        <v>65</v>
      </c>
      <c r="U28" s="12" t="s">
        <v>65</v>
      </c>
      <c r="V28" s="12" t="s">
        <v>192</v>
      </c>
      <c r="W28" s="12">
        <v>5</v>
      </c>
      <c r="X28" s="6"/>
      <c r="Y28" s="12" t="s">
        <v>236</v>
      </c>
      <c r="Z28" s="12"/>
      <c r="AA28" s="12" t="s">
        <v>259</v>
      </c>
      <c r="AB28" s="12" t="s">
        <v>260</v>
      </c>
      <c r="AC28" s="12" t="s">
        <v>261</v>
      </c>
      <c r="AD28" s="7" t="s">
        <v>275</v>
      </c>
      <c r="AE28" s="7" t="s">
        <v>276</v>
      </c>
      <c r="AF28" s="7" t="s">
        <v>276</v>
      </c>
      <c r="AG28" s="7" t="s">
        <v>276</v>
      </c>
      <c r="AH28" s="7" t="s">
        <v>276</v>
      </c>
      <c r="AI28" s="7" t="s">
        <v>277</v>
      </c>
      <c r="AJ28" s="7" t="s">
        <v>275</v>
      </c>
      <c r="AK28" s="15">
        <v>45658</v>
      </c>
      <c r="AL28" s="7">
        <v>9.5500000000000007</v>
      </c>
      <c r="AM28" s="12" t="s">
        <v>251</v>
      </c>
      <c r="AN28" s="12" t="s">
        <v>254</v>
      </c>
      <c r="AO28" s="7" t="str">
        <f>AO$7</f>
        <v>C21</v>
      </c>
      <c r="AP28" s="7">
        <v>45</v>
      </c>
      <c r="AQ28" s="37">
        <v>47587</v>
      </c>
      <c r="AR28" s="13">
        <v>0</v>
      </c>
      <c r="AS28" s="13">
        <v>0</v>
      </c>
      <c r="AT28" s="13">
        <v>0</v>
      </c>
      <c r="AU28" s="17">
        <f t="shared" si="0"/>
        <v>47587</v>
      </c>
      <c r="AV28" s="18">
        <f t="shared" si="1"/>
        <v>47.587000000000003</v>
      </c>
    </row>
    <row r="29" spans="1:48" s="11" customFormat="1" ht="13.15" customHeight="1">
      <c r="A29" s="55">
        <f t="shared" si="2"/>
        <v>23</v>
      </c>
      <c r="B29" s="58" t="s">
        <v>58</v>
      </c>
      <c r="C29" s="58" t="s">
        <v>33</v>
      </c>
      <c r="D29" s="12" t="s">
        <v>67</v>
      </c>
      <c r="E29" s="7">
        <v>8971383551</v>
      </c>
      <c r="F29" s="12" t="s">
        <v>68</v>
      </c>
      <c r="G29" s="12" t="s">
        <v>65</v>
      </c>
      <c r="H29" s="12" t="s">
        <v>65</v>
      </c>
      <c r="I29" s="12" t="s">
        <v>71</v>
      </c>
      <c r="J29" s="14" t="s">
        <v>70</v>
      </c>
      <c r="K29" s="6" t="s">
        <v>62</v>
      </c>
      <c r="L29" s="12" t="s">
        <v>134</v>
      </c>
      <c r="M29" s="7" t="s">
        <v>135</v>
      </c>
      <c r="N29" s="12" t="s">
        <v>65</v>
      </c>
      <c r="O29" s="12" t="s">
        <v>136</v>
      </c>
      <c r="P29" s="7">
        <v>15</v>
      </c>
      <c r="Q29" s="13"/>
      <c r="R29" s="12" t="s">
        <v>165</v>
      </c>
      <c r="S29" s="7" t="s">
        <v>193</v>
      </c>
      <c r="T29" s="12" t="s">
        <v>65</v>
      </c>
      <c r="U29" s="12" t="s">
        <v>65</v>
      </c>
      <c r="V29" s="12" t="s">
        <v>85</v>
      </c>
      <c r="W29" s="12">
        <v>9</v>
      </c>
      <c r="X29" s="6"/>
      <c r="Y29" s="12" t="s">
        <v>237</v>
      </c>
      <c r="Z29" s="12"/>
      <c r="AA29" s="12" t="s">
        <v>259</v>
      </c>
      <c r="AB29" s="12" t="s">
        <v>260</v>
      </c>
      <c r="AC29" s="12" t="s">
        <v>261</v>
      </c>
      <c r="AD29" s="7" t="s">
        <v>275</v>
      </c>
      <c r="AE29" s="7" t="s">
        <v>276</v>
      </c>
      <c r="AF29" s="7" t="s">
        <v>276</v>
      </c>
      <c r="AG29" s="7" t="s">
        <v>276</v>
      </c>
      <c r="AH29" s="7" t="s">
        <v>276</v>
      </c>
      <c r="AI29" s="7" t="s">
        <v>277</v>
      </c>
      <c r="AJ29" s="7" t="s">
        <v>275</v>
      </c>
      <c r="AK29" s="15">
        <v>45658</v>
      </c>
      <c r="AL29" s="7">
        <v>15.18</v>
      </c>
      <c r="AM29" s="12" t="s">
        <v>251</v>
      </c>
      <c r="AN29" s="12" t="s">
        <v>254</v>
      </c>
      <c r="AO29" s="7" t="str">
        <f>AO$9</f>
        <v>C11</v>
      </c>
      <c r="AP29" s="7">
        <v>30</v>
      </c>
      <c r="AQ29" s="37">
        <v>23323</v>
      </c>
      <c r="AR29" s="13">
        <v>0</v>
      </c>
      <c r="AS29" s="13">
        <v>0</v>
      </c>
      <c r="AT29" s="13">
        <v>0</v>
      </c>
      <c r="AU29" s="17">
        <f t="shared" si="0"/>
        <v>23323</v>
      </c>
      <c r="AV29" s="18">
        <f t="shared" si="1"/>
        <v>23.323</v>
      </c>
    </row>
    <row r="30" spans="1:48" s="11" customFormat="1" ht="13.15" customHeight="1">
      <c r="A30" s="55">
        <f t="shared" si="2"/>
        <v>24</v>
      </c>
      <c r="B30" s="58" t="s">
        <v>58</v>
      </c>
      <c r="C30" s="58" t="s">
        <v>32</v>
      </c>
      <c r="D30" s="12" t="s">
        <v>67</v>
      </c>
      <c r="E30" s="7">
        <v>8971383551</v>
      </c>
      <c r="F30" s="12" t="s">
        <v>68</v>
      </c>
      <c r="G30" s="12" t="s">
        <v>65</v>
      </c>
      <c r="H30" s="12" t="s">
        <v>65</v>
      </c>
      <c r="I30" s="12" t="s">
        <v>71</v>
      </c>
      <c r="J30" s="14" t="s">
        <v>70</v>
      </c>
      <c r="K30" s="6" t="s">
        <v>62</v>
      </c>
      <c r="L30" s="12" t="s">
        <v>134</v>
      </c>
      <c r="M30" s="7" t="s">
        <v>135</v>
      </c>
      <c r="N30" s="12" t="s">
        <v>65</v>
      </c>
      <c r="O30" s="12" t="s">
        <v>136</v>
      </c>
      <c r="P30" s="7">
        <v>15</v>
      </c>
      <c r="Q30" s="13"/>
      <c r="R30" s="12" t="s">
        <v>166</v>
      </c>
      <c r="S30" s="7" t="s">
        <v>194</v>
      </c>
      <c r="T30" s="12" t="s">
        <v>65</v>
      </c>
      <c r="U30" s="12" t="s">
        <v>65</v>
      </c>
      <c r="V30" s="12" t="s">
        <v>195</v>
      </c>
      <c r="W30" s="12">
        <v>107</v>
      </c>
      <c r="X30" s="6"/>
      <c r="Y30" s="12" t="s">
        <v>238</v>
      </c>
      <c r="Z30" s="12"/>
      <c r="AA30" s="12" t="s">
        <v>259</v>
      </c>
      <c r="AB30" s="12" t="s">
        <v>260</v>
      </c>
      <c r="AC30" s="12" t="s">
        <v>261</v>
      </c>
      <c r="AD30" s="7" t="s">
        <v>275</v>
      </c>
      <c r="AE30" s="7" t="s">
        <v>276</v>
      </c>
      <c r="AF30" s="7" t="s">
        <v>276</v>
      </c>
      <c r="AG30" s="7" t="s">
        <v>276</v>
      </c>
      <c r="AH30" s="7" t="s">
        <v>276</v>
      </c>
      <c r="AI30" s="7" t="s">
        <v>277</v>
      </c>
      <c r="AJ30" s="7" t="s">
        <v>275</v>
      </c>
      <c r="AK30" s="15">
        <v>45658</v>
      </c>
      <c r="AL30" s="7">
        <v>20.239999999999998</v>
      </c>
      <c r="AM30" s="12" t="s">
        <v>251</v>
      </c>
      <c r="AN30" s="12" t="s">
        <v>254</v>
      </c>
      <c r="AO30" s="7" t="str">
        <f>AO$9</f>
        <v>C11</v>
      </c>
      <c r="AP30" s="7">
        <v>38</v>
      </c>
      <c r="AQ30" s="37">
        <v>36986</v>
      </c>
      <c r="AR30" s="13">
        <v>0</v>
      </c>
      <c r="AS30" s="13">
        <v>0</v>
      </c>
      <c r="AT30" s="13">
        <v>0</v>
      </c>
      <c r="AU30" s="17">
        <f t="shared" si="0"/>
        <v>36986</v>
      </c>
      <c r="AV30" s="18">
        <f t="shared" si="1"/>
        <v>36.985999999999997</v>
      </c>
    </row>
    <row r="31" spans="1:48" s="39" customFormat="1" ht="13.15" customHeight="1">
      <c r="A31" s="55">
        <f t="shared" si="2"/>
        <v>25</v>
      </c>
      <c r="B31" s="58" t="s">
        <v>58</v>
      </c>
      <c r="C31" s="58" t="s">
        <v>31</v>
      </c>
      <c r="D31" s="12" t="s">
        <v>67</v>
      </c>
      <c r="E31" s="7">
        <v>8971383551</v>
      </c>
      <c r="F31" s="12" t="s">
        <v>68</v>
      </c>
      <c r="G31" s="12" t="s">
        <v>65</v>
      </c>
      <c r="H31" s="12" t="s">
        <v>65</v>
      </c>
      <c r="I31" s="12" t="s">
        <v>71</v>
      </c>
      <c r="J31" s="14" t="s">
        <v>70</v>
      </c>
      <c r="K31" s="6" t="s">
        <v>62</v>
      </c>
      <c r="L31" s="12" t="s">
        <v>134</v>
      </c>
      <c r="M31" s="7" t="s">
        <v>135</v>
      </c>
      <c r="N31" s="12" t="s">
        <v>65</v>
      </c>
      <c r="O31" s="12" t="s">
        <v>136</v>
      </c>
      <c r="P31" s="7">
        <v>15</v>
      </c>
      <c r="Q31" s="13"/>
      <c r="R31" s="12" t="s">
        <v>167</v>
      </c>
      <c r="S31" s="7" t="s">
        <v>196</v>
      </c>
      <c r="T31" s="12" t="s">
        <v>65</v>
      </c>
      <c r="U31" s="12" t="s">
        <v>65</v>
      </c>
      <c r="V31" s="12" t="s">
        <v>197</v>
      </c>
      <c r="W31" s="12">
        <v>23</v>
      </c>
      <c r="X31" s="6"/>
      <c r="Y31" s="12" t="s">
        <v>239</v>
      </c>
      <c r="Z31" s="12"/>
      <c r="AA31" s="12" t="s">
        <v>259</v>
      </c>
      <c r="AB31" s="12" t="s">
        <v>260</v>
      </c>
      <c r="AC31" s="6" t="s">
        <v>264</v>
      </c>
      <c r="AD31" s="7" t="s">
        <v>275</v>
      </c>
      <c r="AE31" s="7" t="s">
        <v>276</v>
      </c>
      <c r="AF31" s="7" t="s">
        <v>276</v>
      </c>
      <c r="AG31" s="7" t="s">
        <v>276</v>
      </c>
      <c r="AH31" s="7" t="s">
        <v>276</v>
      </c>
      <c r="AI31" s="7" t="s">
        <v>277</v>
      </c>
      <c r="AJ31" s="7" t="s">
        <v>275</v>
      </c>
      <c r="AK31" s="15">
        <v>45658</v>
      </c>
      <c r="AL31" s="38">
        <v>17</v>
      </c>
      <c r="AM31" s="12" t="s">
        <v>251</v>
      </c>
      <c r="AN31" s="12" t="s">
        <v>254</v>
      </c>
      <c r="AO31" s="7" t="str">
        <f t="shared" ref="AO31:AO34" si="4">AO$7</f>
        <v>C21</v>
      </c>
      <c r="AP31" s="7">
        <v>70</v>
      </c>
      <c r="AQ31" s="37">
        <v>134324</v>
      </c>
      <c r="AR31" s="13">
        <v>0</v>
      </c>
      <c r="AS31" s="13">
        <v>0</v>
      </c>
      <c r="AT31" s="13">
        <v>0</v>
      </c>
      <c r="AU31" s="17">
        <f t="shared" si="0"/>
        <v>134324</v>
      </c>
      <c r="AV31" s="18">
        <f t="shared" si="1"/>
        <v>134.32400000000001</v>
      </c>
    </row>
    <row r="32" spans="1:48" s="39" customFormat="1" ht="13.15" customHeight="1">
      <c r="A32" s="55">
        <f t="shared" si="2"/>
        <v>26</v>
      </c>
      <c r="B32" s="58" t="s">
        <v>58</v>
      </c>
      <c r="C32" s="58" t="s">
        <v>40</v>
      </c>
      <c r="D32" s="12" t="s">
        <v>67</v>
      </c>
      <c r="E32" s="7">
        <v>8971383551</v>
      </c>
      <c r="F32" s="12" t="s">
        <v>68</v>
      </c>
      <c r="G32" s="12" t="s">
        <v>65</v>
      </c>
      <c r="H32" s="12" t="s">
        <v>65</v>
      </c>
      <c r="I32" s="12" t="s">
        <v>71</v>
      </c>
      <c r="J32" s="14" t="s">
        <v>70</v>
      </c>
      <c r="K32" s="6" t="s">
        <v>62</v>
      </c>
      <c r="L32" s="12" t="s">
        <v>134</v>
      </c>
      <c r="M32" s="7" t="s">
        <v>135</v>
      </c>
      <c r="N32" s="12" t="s">
        <v>65</v>
      </c>
      <c r="O32" s="12" t="s">
        <v>136</v>
      </c>
      <c r="P32" s="7">
        <v>15</v>
      </c>
      <c r="Q32" s="13"/>
      <c r="R32" s="12" t="s">
        <v>168</v>
      </c>
      <c r="S32" s="7" t="s">
        <v>198</v>
      </c>
      <c r="T32" s="12" t="s">
        <v>65</v>
      </c>
      <c r="U32" s="12" t="s">
        <v>65</v>
      </c>
      <c r="V32" s="12" t="s">
        <v>199</v>
      </c>
      <c r="W32" s="12" t="s">
        <v>200</v>
      </c>
      <c r="X32" s="6"/>
      <c r="Y32" s="12" t="s">
        <v>240</v>
      </c>
      <c r="Z32" s="12"/>
      <c r="AA32" s="12" t="s">
        <v>259</v>
      </c>
      <c r="AB32" s="12" t="s">
        <v>260</v>
      </c>
      <c r="AC32" s="6" t="s">
        <v>264</v>
      </c>
      <c r="AD32" s="7" t="s">
        <v>275</v>
      </c>
      <c r="AE32" s="7" t="s">
        <v>276</v>
      </c>
      <c r="AF32" s="7" t="s">
        <v>276</v>
      </c>
      <c r="AG32" s="7" t="s">
        <v>276</v>
      </c>
      <c r="AH32" s="7" t="s">
        <v>276</v>
      </c>
      <c r="AI32" s="7" t="s">
        <v>277</v>
      </c>
      <c r="AJ32" s="7" t="s">
        <v>275</v>
      </c>
      <c r="AK32" s="15">
        <v>45658</v>
      </c>
      <c r="AL32" s="38">
        <v>28</v>
      </c>
      <c r="AM32" s="12" t="s">
        <v>251</v>
      </c>
      <c r="AN32" s="12" t="s">
        <v>255</v>
      </c>
      <c r="AO32" s="7" t="str">
        <f t="shared" si="4"/>
        <v>C21</v>
      </c>
      <c r="AP32" s="7">
        <v>120</v>
      </c>
      <c r="AQ32" s="37">
        <v>104632</v>
      </c>
      <c r="AR32" s="13">
        <v>0</v>
      </c>
      <c r="AS32" s="13">
        <v>0</v>
      </c>
      <c r="AT32" s="13">
        <v>0</v>
      </c>
      <c r="AU32" s="17">
        <f t="shared" si="0"/>
        <v>104632</v>
      </c>
      <c r="AV32" s="18">
        <f t="shared" si="1"/>
        <v>104.63200000000001</v>
      </c>
    </row>
    <row r="33" spans="1:48" s="11" customFormat="1" ht="13.15" customHeight="1">
      <c r="A33" s="55">
        <f t="shared" si="2"/>
        <v>27</v>
      </c>
      <c r="B33" s="58" t="s">
        <v>58</v>
      </c>
      <c r="C33" s="58" t="s">
        <v>34</v>
      </c>
      <c r="D33" s="12" t="s">
        <v>67</v>
      </c>
      <c r="E33" s="7">
        <v>8971383551</v>
      </c>
      <c r="F33" s="12" t="s">
        <v>68</v>
      </c>
      <c r="G33" s="12" t="s">
        <v>65</v>
      </c>
      <c r="H33" s="12" t="s">
        <v>65</v>
      </c>
      <c r="I33" s="12" t="s">
        <v>71</v>
      </c>
      <c r="J33" s="14" t="s">
        <v>70</v>
      </c>
      <c r="K33" s="6" t="s">
        <v>62</v>
      </c>
      <c r="L33" s="12" t="s">
        <v>137</v>
      </c>
      <c r="M33" s="7" t="s">
        <v>138</v>
      </c>
      <c r="N33" s="12" t="s">
        <v>65</v>
      </c>
      <c r="O33" s="12" t="s">
        <v>139</v>
      </c>
      <c r="P33" s="7" t="s">
        <v>140</v>
      </c>
      <c r="Q33" s="13"/>
      <c r="R33" s="19" t="s">
        <v>169</v>
      </c>
      <c r="S33" s="7" t="s">
        <v>138</v>
      </c>
      <c r="T33" s="12" t="s">
        <v>65</v>
      </c>
      <c r="U33" s="12" t="s">
        <v>65</v>
      </c>
      <c r="V33" s="12" t="s">
        <v>139</v>
      </c>
      <c r="W33" s="12" t="s">
        <v>140</v>
      </c>
      <c r="X33" s="6"/>
      <c r="Y33" s="14" t="s">
        <v>241</v>
      </c>
      <c r="Z33" s="12">
        <v>3278572</v>
      </c>
      <c r="AA33" s="12" t="s">
        <v>259</v>
      </c>
      <c r="AB33" s="12" t="s">
        <v>260</v>
      </c>
      <c r="AC33" s="12" t="s">
        <v>265</v>
      </c>
      <c r="AD33" s="7" t="s">
        <v>276</v>
      </c>
      <c r="AE33" s="7" t="s">
        <v>275</v>
      </c>
      <c r="AF33" s="7" t="s">
        <v>276</v>
      </c>
      <c r="AG33" s="7" t="s">
        <v>276</v>
      </c>
      <c r="AH33" s="7" t="s">
        <v>276</v>
      </c>
      <c r="AI33" s="7" t="s">
        <v>277</v>
      </c>
      <c r="AJ33" s="7" t="s">
        <v>275</v>
      </c>
      <c r="AK33" s="15">
        <v>45658</v>
      </c>
      <c r="AL33" s="7">
        <v>49.68</v>
      </c>
      <c r="AM33" s="12" t="s">
        <v>251</v>
      </c>
      <c r="AN33" s="40"/>
      <c r="AO33" s="7" t="str">
        <f t="shared" si="4"/>
        <v>C21</v>
      </c>
      <c r="AP33" s="7">
        <v>50</v>
      </c>
      <c r="AQ33" s="37">
        <v>137946</v>
      </c>
      <c r="AR33" s="13">
        <v>0</v>
      </c>
      <c r="AS33" s="13">
        <v>0</v>
      </c>
      <c r="AT33" s="13">
        <v>0</v>
      </c>
      <c r="AU33" s="17">
        <f t="shared" si="0"/>
        <v>137946</v>
      </c>
      <c r="AV33" s="18">
        <f t="shared" si="1"/>
        <v>137.946</v>
      </c>
    </row>
    <row r="34" spans="1:48" s="11" customFormat="1" ht="13.15" customHeight="1">
      <c r="A34" s="55">
        <f t="shared" si="2"/>
        <v>28</v>
      </c>
      <c r="B34" s="58" t="s">
        <v>58</v>
      </c>
      <c r="C34" s="58" t="s">
        <v>43</v>
      </c>
      <c r="D34" s="6" t="s">
        <v>67</v>
      </c>
      <c r="E34" s="7">
        <v>8971383551</v>
      </c>
      <c r="F34" s="12" t="s">
        <v>68</v>
      </c>
      <c r="G34" s="12" t="s">
        <v>65</v>
      </c>
      <c r="H34" s="12" t="s">
        <v>65</v>
      </c>
      <c r="I34" s="12" t="s">
        <v>71</v>
      </c>
      <c r="J34" s="14" t="s">
        <v>70</v>
      </c>
      <c r="K34" s="6" t="s">
        <v>62</v>
      </c>
      <c r="L34" s="6" t="s">
        <v>141</v>
      </c>
      <c r="M34" s="7" t="s">
        <v>142</v>
      </c>
      <c r="N34" s="6" t="s">
        <v>65</v>
      </c>
      <c r="O34" s="6" t="s">
        <v>143</v>
      </c>
      <c r="P34" s="7" t="s">
        <v>144</v>
      </c>
      <c r="Q34" s="13"/>
      <c r="R34" s="6" t="s">
        <v>170</v>
      </c>
      <c r="S34" s="22" t="s">
        <v>142</v>
      </c>
      <c r="T34" s="13" t="s">
        <v>65</v>
      </c>
      <c r="U34" s="13" t="s">
        <v>65</v>
      </c>
      <c r="V34" s="13" t="s">
        <v>143</v>
      </c>
      <c r="W34" s="13" t="s">
        <v>201</v>
      </c>
      <c r="X34" s="6"/>
      <c r="Y34" s="41" t="s">
        <v>242</v>
      </c>
      <c r="Z34" s="41" t="s">
        <v>243</v>
      </c>
      <c r="AA34" s="12" t="s">
        <v>259</v>
      </c>
      <c r="AB34" s="12" t="s">
        <v>260</v>
      </c>
      <c r="AC34" s="12" t="s">
        <v>266</v>
      </c>
      <c r="AD34" s="7" t="s">
        <v>275</v>
      </c>
      <c r="AE34" s="7" t="s">
        <v>276</v>
      </c>
      <c r="AF34" s="7" t="s">
        <v>276</v>
      </c>
      <c r="AG34" s="7" t="s">
        <v>276</v>
      </c>
      <c r="AH34" s="7" t="s">
        <v>276</v>
      </c>
      <c r="AI34" s="7" t="s">
        <v>277</v>
      </c>
      <c r="AJ34" s="7" t="s">
        <v>275</v>
      </c>
      <c r="AK34" s="15">
        <v>45658</v>
      </c>
      <c r="AL34" s="7">
        <v>34.71</v>
      </c>
      <c r="AM34" s="6" t="s">
        <v>251</v>
      </c>
      <c r="AN34" s="6" t="s">
        <v>255</v>
      </c>
      <c r="AO34" s="7" t="str">
        <f t="shared" si="4"/>
        <v>C21</v>
      </c>
      <c r="AP34" s="7">
        <v>58</v>
      </c>
      <c r="AQ34" s="37">
        <v>50000</v>
      </c>
      <c r="AR34" s="13">
        <v>0</v>
      </c>
      <c r="AS34" s="13">
        <v>0</v>
      </c>
      <c r="AT34" s="13">
        <v>0</v>
      </c>
      <c r="AU34" s="17">
        <f t="shared" si="0"/>
        <v>50000</v>
      </c>
      <c r="AV34" s="18">
        <f t="shared" si="1"/>
        <v>50</v>
      </c>
    </row>
    <row r="35" spans="1:48" s="11" customFormat="1" ht="13.15" customHeight="1">
      <c r="A35" s="55">
        <f t="shared" si="2"/>
        <v>29</v>
      </c>
      <c r="B35" s="58" t="s">
        <v>58</v>
      </c>
      <c r="C35" s="58" t="s">
        <v>38</v>
      </c>
      <c r="D35" s="6" t="s">
        <v>67</v>
      </c>
      <c r="E35" s="7">
        <v>8971383551</v>
      </c>
      <c r="F35" s="12" t="s">
        <v>68</v>
      </c>
      <c r="G35" s="12" t="s">
        <v>65</v>
      </c>
      <c r="H35" s="12" t="s">
        <v>65</v>
      </c>
      <c r="I35" s="12" t="s">
        <v>71</v>
      </c>
      <c r="J35" s="14" t="s">
        <v>70</v>
      </c>
      <c r="K35" s="6" t="s">
        <v>62</v>
      </c>
      <c r="L35" s="6" t="s">
        <v>141</v>
      </c>
      <c r="M35" s="7" t="s">
        <v>142</v>
      </c>
      <c r="N35" s="6" t="s">
        <v>65</v>
      </c>
      <c r="O35" s="6" t="s">
        <v>143</v>
      </c>
      <c r="P35" s="7" t="s">
        <v>144</v>
      </c>
      <c r="Q35" s="13"/>
      <c r="R35" s="6" t="s">
        <v>171</v>
      </c>
      <c r="S35" s="22" t="s">
        <v>142</v>
      </c>
      <c r="T35" s="13" t="s">
        <v>65</v>
      </c>
      <c r="U35" s="13" t="s">
        <v>65</v>
      </c>
      <c r="V35" s="13" t="s">
        <v>202</v>
      </c>
      <c r="W35" s="13">
        <v>10</v>
      </c>
      <c r="X35" s="6"/>
      <c r="Y35" s="41" t="s">
        <v>244</v>
      </c>
      <c r="Z35" s="41" t="s">
        <v>245</v>
      </c>
      <c r="AA35" s="12" t="s">
        <v>259</v>
      </c>
      <c r="AB35" s="12" t="s">
        <v>260</v>
      </c>
      <c r="AC35" s="12" t="s">
        <v>261</v>
      </c>
      <c r="AD35" s="7" t="s">
        <v>275</v>
      </c>
      <c r="AE35" s="7" t="s">
        <v>276</v>
      </c>
      <c r="AF35" s="7" t="s">
        <v>276</v>
      </c>
      <c r="AG35" s="7" t="s">
        <v>276</v>
      </c>
      <c r="AH35" s="7" t="s">
        <v>276</v>
      </c>
      <c r="AI35" s="7" t="s">
        <v>277</v>
      </c>
      <c r="AJ35" s="7" t="s">
        <v>275</v>
      </c>
      <c r="AK35" s="15">
        <v>45658</v>
      </c>
      <c r="AL35" s="7">
        <v>8.9</v>
      </c>
      <c r="AM35" s="6" t="s">
        <v>251</v>
      </c>
      <c r="AN35" s="6" t="s">
        <v>255</v>
      </c>
      <c r="AO35" s="7" t="str">
        <f>AO$9</f>
        <v>C11</v>
      </c>
      <c r="AP35" s="7">
        <v>15</v>
      </c>
      <c r="AQ35" s="37">
        <v>20000</v>
      </c>
      <c r="AR35" s="13">
        <v>0</v>
      </c>
      <c r="AS35" s="13">
        <v>0</v>
      </c>
      <c r="AT35" s="13">
        <v>0</v>
      </c>
      <c r="AU35" s="17">
        <f t="shared" si="0"/>
        <v>20000</v>
      </c>
      <c r="AV35" s="18">
        <f t="shared" si="1"/>
        <v>20</v>
      </c>
    </row>
    <row r="36" spans="1:48" s="11" customFormat="1" ht="13.15" customHeight="1">
      <c r="A36" s="55">
        <f t="shared" si="2"/>
        <v>30</v>
      </c>
      <c r="B36" s="58" t="s">
        <v>58</v>
      </c>
      <c r="C36" s="58" t="s">
        <v>54</v>
      </c>
      <c r="D36" s="12" t="s">
        <v>67</v>
      </c>
      <c r="E36" s="7">
        <v>8971383551</v>
      </c>
      <c r="F36" s="12" t="s">
        <v>68</v>
      </c>
      <c r="G36" s="12" t="s">
        <v>65</v>
      </c>
      <c r="H36" s="12" t="s">
        <v>65</v>
      </c>
      <c r="I36" s="12" t="s">
        <v>71</v>
      </c>
      <c r="J36" s="14" t="s">
        <v>70</v>
      </c>
      <c r="K36" s="6" t="s">
        <v>62</v>
      </c>
      <c r="L36" s="12" t="s">
        <v>145</v>
      </c>
      <c r="M36" s="7" t="s">
        <v>146</v>
      </c>
      <c r="N36" s="12" t="s">
        <v>65</v>
      </c>
      <c r="O36" s="12" t="s">
        <v>147</v>
      </c>
      <c r="P36" s="7" t="s">
        <v>148</v>
      </c>
      <c r="Q36" s="13"/>
      <c r="R36" s="12" t="s">
        <v>145</v>
      </c>
      <c r="S36" s="22" t="s">
        <v>146</v>
      </c>
      <c r="T36" s="23" t="s">
        <v>65</v>
      </c>
      <c r="U36" s="23" t="s">
        <v>65</v>
      </c>
      <c r="V36" s="23" t="s">
        <v>147</v>
      </c>
      <c r="W36" s="23" t="s">
        <v>203</v>
      </c>
      <c r="X36" s="6"/>
      <c r="Y36" s="42" t="s">
        <v>246</v>
      </c>
      <c r="Z36" s="12" t="s">
        <v>247</v>
      </c>
      <c r="AA36" s="12" t="s">
        <v>259</v>
      </c>
      <c r="AB36" s="12" t="s">
        <v>260</v>
      </c>
      <c r="AC36" s="12"/>
      <c r="AD36" s="7" t="s">
        <v>275</v>
      </c>
      <c r="AE36" s="7" t="s">
        <v>276</v>
      </c>
      <c r="AF36" s="7" t="s">
        <v>276</v>
      </c>
      <c r="AG36" s="7" t="s">
        <v>276</v>
      </c>
      <c r="AH36" s="7" t="s">
        <v>276</v>
      </c>
      <c r="AI36" s="7" t="s">
        <v>277</v>
      </c>
      <c r="AJ36" s="7" t="s">
        <v>275</v>
      </c>
      <c r="AK36" s="15">
        <v>45658</v>
      </c>
      <c r="AL36" s="43">
        <v>19.36</v>
      </c>
      <c r="AM36" s="23" t="s">
        <v>251</v>
      </c>
      <c r="AN36" s="23" t="s">
        <v>254</v>
      </c>
      <c r="AO36" s="7" t="str">
        <f>AO$9</f>
        <v>C11</v>
      </c>
      <c r="AP36" s="7">
        <v>25</v>
      </c>
      <c r="AQ36" s="44">
        <v>1489</v>
      </c>
      <c r="AR36" s="13">
        <v>0</v>
      </c>
      <c r="AS36" s="13">
        <v>0</v>
      </c>
      <c r="AT36" s="13">
        <v>0</v>
      </c>
      <c r="AU36" s="17">
        <f t="shared" si="0"/>
        <v>1489</v>
      </c>
      <c r="AV36" s="18">
        <f t="shared" si="1"/>
        <v>1.4890000000000001</v>
      </c>
    </row>
    <row r="37" spans="1:48" s="11" customFormat="1" ht="13.15" customHeight="1">
      <c r="A37" s="55">
        <f t="shared" si="2"/>
        <v>31</v>
      </c>
      <c r="B37" s="58" t="s">
        <v>59</v>
      </c>
      <c r="C37" s="58" t="s">
        <v>35</v>
      </c>
      <c r="D37" s="45" t="s">
        <v>72</v>
      </c>
      <c r="E37" s="7">
        <v>8992736747</v>
      </c>
      <c r="F37" s="12" t="s">
        <v>73</v>
      </c>
      <c r="G37" s="12" t="s">
        <v>65</v>
      </c>
      <c r="H37" s="12" t="s">
        <v>65</v>
      </c>
      <c r="I37" s="12" t="s">
        <v>287</v>
      </c>
      <c r="J37" s="12">
        <v>23</v>
      </c>
      <c r="K37" s="6" t="s">
        <v>62</v>
      </c>
      <c r="L37" s="12" t="s">
        <v>72</v>
      </c>
      <c r="M37" s="7" t="s">
        <v>73</v>
      </c>
      <c r="N37" s="12" t="s">
        <v>65</v>
      </c>
      <c r="O37" s="12" t="s">
        <v>74</v>
      </c>
      <c r="P37" s="7">
        <v>23</v>
      </c>
      <c r="Q37" s="13"/>
      <c r="R37" s="14" t="s">
        <v>172</v>
      </c>
      <c r="S37" s="7" t="s">
        <v>204</v>
      </c>
      <c r="T37" s="12" t="s">
        <v>65</v>
      </c>
      <c r="U37" s="12" t="s">
        <v>65</v>
      </c>
      <c r="V37" s="12" t="s">
        <v>205</v>
      </c>
      <c r="W37" s="12">
        <v>15</v>
      </c>
      <c r="X37" s="6" t="s">
        <v>33</v>
      </c>
      <c r="Y37" s="14" t="s">
        <v>248</v>
      </c>
      <c r="Z37" s="12" t="s">
        <v>249</v>
      </c>
      <c r="AA37" s="12" t="s">
        <v>259</v>
      </c>
      <c r="AB37" s="12" t="s">
        <v>260</v>
      </c>
      <c r="AC37" s="12"/>
      <c r="AD37" s="7" t="s">
        <v>276</v>
      </c>
      <c r="AE37" s="7" t="s">
        <v>275</v>
      </c>
      <c r="AF37" s="7" t="s">
        <v>276</v>
      </c>
      <c r="AG37" s="7" t="s">
        <v>276</v>
      </c>
      <c r="AH37" s="7" t="s">
        <v>276</v>
      </c>
      <c r="AI37" s="7" t="s">
        <v>277</v>
      </c>
      <c r="AJ37" s="7" t="s">
        <v>275</v>
      </c>
      <c r="AK37" s="15">
        <v>45658</v>
      </c>
      <c r="AL37" s="7">
        <v>14.63</v>
      </c>
      <c r="AM37" s="23" t="s">
        <v>251</v>
      </c>
      <c r="AN37" s="12"/>
      <c r="AO37" s="7" t="str">
        <f>AO$9</f>
        <v>C11</v>
      </c>
      <c r="AP37" s="7">
        <v>20</v>
      </c>
      <c r="AQ37" s="37">
        <v>13000</v>
      </c>
      <c r="AR37" s="13">
        <v>0</v>
      </c>
      <c r="AS37" s="13">
        <v>0</v>
      </c>
      <c r="AT37" s="13">
        <v>0</v>
      </c>
      <c r="AU37" s="17">
        <f t="shared" si="0"/>
        <v>13000</v>
      </c>
      <c r="AV37" s="18">
        <f t="shared" si="1"/>
        <v>13</v>
      </c>
    </row>
    <row r="38" spans="1:48" s="11" customFormat="1" ht="12.75" customHeight="1">
      <c r="A38" s="55">
        <f t="shared" si="2"/>
        <v>32</v>
      </c>
      <c r="B38" s="58" t="s">
        <v>59</v>
      </c>
      <c r="C38" s="58" t="s">
        <v>20</v>
      </c>
      <c r="D38" s="54" t="s">
        <v>75</v>
      </c>
      <c r="E38" s="7">
        <v>8960005710</v>
      </c>
      <c r="F38" s="6" t="s">
        <v>76</v>
      </c>
      <c r="G38" s="6" t="s">
        <v>65</v>
      </c>
      <c r="H38" s="6" t="s">
        <v>65</v>
      </c>
      <c r="I38" s="6" t="s">
        <v>77</v>
      </c>
      <c r="J38" s="12">
        <v>12</v>
      </c>
      <c r="K38" s="6" t="s">
        <v>62</v>
      </c>
      <c r="L38" s="12" t="s">
        <v>75</v>
      </c>
      <c r="M38" s="7" t="s">
        <v>76</v>
      </c>
      <c r="N38" s="12" t="s">
        <v>65</v>
      </c>
      <c r="O38" s="12" t="s">
        <v>77</v>
      </c>
      <c r="P38" s="7">
        <v>12</v>
      </c>
      <c r="Q38" s="13"/>
      <c r="R38" s="6" t="s">
        <v>173</v>
      </c>
      <c r="S38" s="7" t="s">
        <v>76</v>
      </c>
      <c r="T38" s="12" t="s">
        <v>65</v>
      </c>
      <c r="U38" s="12" t="s">
        <v>65</v>
      </c>
      <c r="V38" s="12" t="s">
        <v>77</v>
      </c>
      <c r="W38" s="12">
        <v>12</v>
      </c>
      <c r="X38" s="6"/>
      <c r="Y38" s="14" t="s">
        <v>250</v>
      </c>
      <c r="Z38" s="12">
        <v>43993643</v>
      </c>
      <c r="AA38" s="12" t="s">
        <v>259</v>
      </c>
      <c r="AB38" s="12" t="s">
        <v>260</v>
      </c>
      <c r="AC38" s="12"/>
      <c r="AD38" s="7" t="s">
        <v>276</v>
      </c>
      <c r="AE38" s="7" t="s">
        <v>275</v>
      </c>
      <c r="AF38" s="7" t="s">
        <v>276</v>
      </c>
      <c r="AG38" s="7" t="s">
        <v>276</v>
      </c>
      <c r="AH38" s="7" t="s">
        <v>276</v>
      </c>
      <c r="AI38" s="7" t="s">
        <v>277</v>
      </c>
      <c r="AJ38" s="7" t="s">
        <v>275</v>
      </c>
      <c r="AK38" s="15">
        <v>45658</v>
      </c>
      <c r="AL38" s="7">
        <v>15.525</v>
      </c>
      <c r="AM38" s="12" t="s">
        <v>252</v>
      </c>
      <c r="AN38" s="12"/>
      <c r="AO38" s="7" t="str">
        <f>AO$8</f>
        <v>B21</v>
      </c>
      <c r="AP38" s="7">
        <v>200</v>
      </c>
      <c r="AQ38" s="37">
        <v>117593</v>
      </c>
      <c r="AR38" s="13">
        <v>0</v>
      </c>
      <c r="AS38" s="13">
        <v>0</v>
      </c>
      <c r="AT38" s="13">
        <v>0</v>
      </c>
      <c r="AU38" s="17">
        <f t="shared" si="0"/>
        <v>117593</v>
      </c>
      <c r="AV38" s="18">
        <f t="shared" si="1"/>
        <v>117.593</v>
      </c>
    </row>
    <row r="39" spans="1:48" ht="15">
      <c r="AV39" s="46"/>
    </row>
    <row r="40" spans="1:48" ht="15">
      <c r="AU40" s="46"/>
      <c r="AV40" s="46"/>
    </row>
  </sheetData>
  <mergeCells count="8">
    <mergeCell ref="AQ5:AV5"/>
    <mergeCell ref="A1:L1"/>
    <mergeCell ref="R5:AP5"/>
    <mergeCell ref="A5:A6"/>
    <mergeCell ref="B5:B6"/>
    <mergeCell ref="C5:C6"/>
    <mergeCell ref="D5:K5"/>
    <mergeCell ref="L5:Q5"/>
  </mergeCells>
  <pageMargins left="0.70866141732283472" right="0.70866141732283472" top="0.74803149606299213" bottom="0.74803149606299213" header="0.31496062992125984" footer="0.31496062992125984"/>
  <pageSetup paperSize="8" scale="8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B9" sqref="B9"/>
    </sheetView>
  </sheetViews>
  <sheetFormatPr defaultColWidth="8.625" defaultRowHeight="12"/>
  <cols>
    <col min="1" max="1" width="44.625" style="1" customWidth="1"/>
    <col min="2" max="16384" width="8.625" style="1"/>
  </cols>
  <sheetData>
    <row r="1" spans="1:5" ht="14.45" customHeight="1">
      <c r="A1" s="3" t="s">
        <v>282</v>
      </c>
      <c r="B1" s="4" t="s">
        <v>22</v>
      </c>
      <c r="C1" s="4" t="s">
        <v>12</v>
      </c>
      <c r="D1" s="4" t="s">
        <v>46</v>
      </c>
      <c r="E1" s="4" t="s">
        <v>281</v>
      </c>
    </row>
    <row r="2" spans="1:5" ht="14.45" customHeight="1">
      <c r="A2" s="2" t="s">
        <v>47</v>
      </c>
      <c r="B2" s="3">
        <v>4.5599999999999996</v>
      </c>
      <c r="C2" s="3">
        <v>4.5599999999999996</v>
      </c>
      <c r="D2" s="3">
        <v>9.5</v>
      </c>
      <c r="E2" s="3">
        <v>18</v>
      </c>
    </row>
    <row r="3" spans="1:5" ht="14.45" customHeight="1">
      <c r="A3" s="2" t="s">
        <v>48</v>
      </c>
      <c r="B3" s="3">
        <v>0.33</v>
      </c>
      <c r="C3" s="3">
        <v>0.08</v>
      </c>
      <c r="D3" s="3">
        <v>0.08</v>
      </c>
      <c r="E3" s="3">
        <v>0.19</v>
      </c>
    </row>
    <row r="4" spans="1:5" ht="14.45" customHeight="1">
      <c r="A4" s="2" t="s">
        <v>49</v>
      </c>
      <c r="B4" s="3">
        <v>10.34</v>
      </c>
      <c r="C4" s="3">
        <v>5.0999999999999996</v>
      </c>
      <c r="D4" s="3">
        <v>15.53</v>
      </c>
      <c r="E4" s="3">
        <v>16.64</v>
      </c>
    </row>
    <row r="5" spans="1:5" ht="14.45" customHeight="1">
      <c r="A5" s="2" t="s">
        <v>50</v>
      </c>
      <c r="B5" s="3">
        <v>0</v>
      </c>
      <c r="C5" s="3">
        <v>0</v>
      </c>
      <c r="D5" s="3">
        <v>0</v>
      </c>
      <c r="E5" s="3">
        <v>0</v>
      </c>
    </row>
    <row r="6" spans="1:5" ht="14.45" customHeight="1">
      <c r="A6" s="2" t="s">
        <v>51</v>
      </c>
      <c r="B6" s="3">
        <v>3.1399999999999997E-2</v>
      </c>
      <c r="C6" s="3">
        <v>3.1399999999999997E-2</v>
      </c>
      <c r="D6" s="3">
        <v>3.1399999999999997E-2</v>
      </c>
      <c r="E6" s="3">
        <f>31.41/1000</f>
        <v>3.141E-2</v>
      </c>
    </row>
    <row r="7" spans="1:5" ht="14.45" customHeight="1">
      <c r="A7" s="2" t="s">
        <v>52</v>
      </c>
      <c r="B7" s="3">
        <f>6.18/1000</f>
        <v>6.1799999999999997E-3</v>
      </c>
      <c r="C7" s="3">
        <f t="shared" ref="C7:E7" si="0">6.18/1000</f>
        <v>6.1799999999999997E-3</v>
      </c>
      <c r="D7" s="3">
        <f t="shared" si="0"/>
        <v>6.1799999999999997E-3</v>
      </c>
      <c r="E7" s="3">
        <f t="shared" si="0"/>
        <v>6.1799999999999997E-3</v>
      </c>
    </row>
    <row r="8" spans="1:5" ht="14.45" customHeight="1">
      <c r="A8" s="5" t="s">
        <v>283</v>
      </c>
      <c r="B8" s="3">
        <v>0.25729999999999997</v>
      </c>
      <c r="C8" s="3">
        <v>0.22020000000000001</v>
      </c>
      <c r="D8" s="3">
        <v>0.20949999999999999</v>
      </c>
      <c r="E8" s="3">
        <f>77.45/1000</f>
        <v>7.7450000000000005E-2</v>
      </c>
    </row>
    <row r="9" spans="1:5" ht="14.45" customHeight="1">
      <c r="A9" s="3" t="s">
        <v>284</v>
      </c>
      <c r="B9" s="3">
        <v>14.9</v>
      </c>
      <c r="C9" s="3">
        <v>14.9</v>
      </c>
      <c r="D9" s="3"/>
      <c r="E9" s="3"/>
    </row>
    <row r="10" spans="1:5" ht="14.45" customHeight="1">
      <c r="A10" s="3" t="s">
        <v>285</v>
      </c>
      <c r="B10" s="3"/>
      <c r="C10" s="3">
        <v>0.12670000000000001</v>
      </c>
      <c r="D10" s="3">
        <v>0.12670000000000001</v>
      </c>
      <c r="E10" s="3">
        <v>0.12670000000000001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TAURON</vt:lpstr>
      <vt:lpstr>ceny par. dystr.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Walski</dc:creator>
  <cp:lastModifiedBy>umpiku02</cp:lastModifiedBy>
  <cp:lastPrinted>2024-08-08T08:45:14Z</cp:lastPrinted>
  <dcterms:created xsi:type="dcterms:W3CDTF">2020-05-15T06:35:52Z</dcterms:created>
  <dcterms:modified xsi:type="dcterms:W3CDTF">2024-08-30T09:43:03Z</dcterms:modified>
</cp:coreProperties>
</file>